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13" documentId="13_ncr:1_{F6CB121F-512D-4AA6-A0C1-0FB36C537598}" xr6:coauthVersionLast="47" xr6:coauthVersionMax="47" xr10:uidLastSave="{FE579321-C8D1-413C-9033-53E112C00E95}"/>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<sst xmlns="http://schemas.openxmlformats.org/spreadsheetml/2006/main" count="178596" uniqueCount="39083">
  <si>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</si>
  <si>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</si>
  <si>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</si>
  <si>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</si>
  <si>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</si>
  <si>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</si>
  <si>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</si>
  <si>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</si>
  <si>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</si>
  <si>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</si>
  <si>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</si>
  <si>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</si>
  <si>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</si>
  <si>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</si>
  <si>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</si>
  <si>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</si>
  <si>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</si>
  <si>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</si>
  <si>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</si>
  <si>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</si>
  <si>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</si>
  <si>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</si>
  <si>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</si>
  <si>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</si>
  <si>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</si>
  <si>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</si>
  <si>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</si>
  <si>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</si>
  <si>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</si>
  <si>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</si>
  <si>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</si>
  <si>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</si>
  <si>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</si>
  <si>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</si>
  <si>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</si>
  <si>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</si>
  <si>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</si>
  <si>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</si>
  <si>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</si>
  <si>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</si>
  <si>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</si>
  <si>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</si>
  <si>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</si>
  <si>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</si>
  <si>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</si>
  <si>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</si>
  <si>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</si>
  <si>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</si>
  <si>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</si>
  <si>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</si>
  <si>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</si>
  <si>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</si>
  <si>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</si>
  <si>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</si>
  <si>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</si>
  <si>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</si>
  <si>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</si>
  <si>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</si>
  <si>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</si>
  <si>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</si>
  <si>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</si>
  <si>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</si>
  <si>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</si>
  <si>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</si>
  <si>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</si>
  <si>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</si>
  <si>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</si>
  <si>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</si>
  <si>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</si>
  <si>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</si>
  <si>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</si>
  <si>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</si>
  <si>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</si>
  <si>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</si>
  <si>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</si>
  <si>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</si>
  <si>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</si>
  <si>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</si>
  <si>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</si>
  <si>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</si>
  <si>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</si>
  <si>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</si>
  <si>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</si>
  <si>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</si>
  <si>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</si>
  <si>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</si>
  <si>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</si>
  <si>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</si>
  <si>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</si>
  <si>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</si>
  <si>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</si>
  <si>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</si>
  <si>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</si>
  <si>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</si>
  <si>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</si>
  <si>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</si>
  <si>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</si>
  <si>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</si>
  <si>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</si>
  <si>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</si>
  <si>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</si>
  <si>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</si>
  <si>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</si>
  <si>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</si>
  <si>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</si>
  <si>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</si>
  <si>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</si>
  <si>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</si>
  <si>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</si>
  <si>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</si>
  <si>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</si>
  <si>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</si>
  <si>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</si>
  <si>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</si>
  <si>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</si>
  <si>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</si>
  <si>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</si>
  <si>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</si>
  <si>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</si>
  <si>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</si>
  <si>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</si>
  <si>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</si>
  <si>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</si>
  <si>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</si>
  <si>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</si>
  <si>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</si>
  <si>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</si>
  <si>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</si>
  <si>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</si>
  <si>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</si>
  <si>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</si>
  <si>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</si>
  <si>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</si>
  <si>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</si>
  <si>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</si>
  <si>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</si>
  <si>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</si>
  <si>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</si>
  <si>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</si>
  <si>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</si>
  <si>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</si>
  <si>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</si>
  <si>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</si>
  <si>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</si>
  <si>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</si>
  <si>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</si>
  <si>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</si>
  <si>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</si>
  <si>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</si>
  <si>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</si>
  <si>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</si>
  <si>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</si>
  <si>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</si>
  <si>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</si>
  <si>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</si>
  <si>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</si>
  <si>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</si>
  <si>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</si>
  <si>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</si>
  <si>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</si>
  <si>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</si>
  <si>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</si>
  <si>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</si>
  <si>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</si>
  <si>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</si>
  <si>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</si>
  <si>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</si>
  <si>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</si>
  <si>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</si>
  <si>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</si>
  <si>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</si>
  <si>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</si>
  <si>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</si>
  <si>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</si>
  <si>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</si>
  <si>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</si>
  <si>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</si>
  <si>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</si>
  <si>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</si>
  <si>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</si>
  <si>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</si>
  <si>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</si>
  <si>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</si>
  <si>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</si>
  <si>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</si>
  <si>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</si>
  <si>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</si>
  <si>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</si>
  <si>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</si>
  <si>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</si>
  <si>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</si>
  <si>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</si>
  <si>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</si>
  <si>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</si>
  <si>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</si>
  <si>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</si>
  <si>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</si>
  <si>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</si>
  <si>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</si>
  <si>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</si>
  <si>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</si>
  <si>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</si>
  <si>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</si>
  <si>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</si>
  <si>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</si>
  <si>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</si>
  <si>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</si>
  <si>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</si>
  <si>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</si>
  <si>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</si>
  <si>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</si>
  <si>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</si>
  <si>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</si>
  <si>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</si>
  <si>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</si>
  <si>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</si>
  <si>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</si>
  <si>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</si>
  <si>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</si>
  <si>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</si>
  <si>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</si>
  <si>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</si>
  <si>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</si>
  <si>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</si>
  <si>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</si>
  <si>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</si>
  <si>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</si>
  <si>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</si>
  <si>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</si>
  <si>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</si>
  <si>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</si>
  <si>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</si>
  <si>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</si>
  <si>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</si>
  <si>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</si>
  <si>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</si>
  <si>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</si>
  <si>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</si>
  <si>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</si>
  <si>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</si>
  <si>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</si>
  <si>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</si>
  <si>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</si>
  <si>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</si>
  <si>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</si>
  <si>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</si>
  <si>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</si>
  <si>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</si>
  <si>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</si>
  <si>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</si>
  <si>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</si>
  <si>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</si>
  <si>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</si>
  <si>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</si>
  <si>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</si>
  <si>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</si>
  <si>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</si>
  <si>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</si>
  <si>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</si>
  <si>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</si>
  <si>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</si>
  <si>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</si>
  <si>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</si>
  <si>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</si>
  <si>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</si>
  <si>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</si>
  <si>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</si>
  <si>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</si>
  <si>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</si>
  <si>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</si>
  <si>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</si>
  <si>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</si>
  <si>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</si>
  <si>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</si>
  <si>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</si>
  <si>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</si>
  <si>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</si>
  <si>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</si>
  <si>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</si>
  <si>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</si>
  <si>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</si>
  <si>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</si>
  <si>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</si>
  <si>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</si>
  <si>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</si>
  <si>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</si>
  <si>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</si>
  <si>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</si>
  <si>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</si>
  <si>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</si>
  <si>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</si>
  <si>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</si>
  <si>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</si>
  <si>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</si>
  <si>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</si>
  <si>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</si>
  <si>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</si>
  <si>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</si>
  <si>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</si>
  <si>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</si>
  <si>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</si>
  <si>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</si>
  <si>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</si>
  <si>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</si>
  <si>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</si>
  <si>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</si>
  <si>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</si>
  <si>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</si>
  <si>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</si>
  <si>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</si>
  <si>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</si>
  <si>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</si>
  <si>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</si>
  <si>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</si>
  <si>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</si>
  <si>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</si>
  <si>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</si>
  <si>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</si>
  <si>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</si>
  <si>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</si>
  <si>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</si>
  <si>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</si>
  <si>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</si>
  <si>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</si>
  <si>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</si>
  <si>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</si>
  <si>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</si>
  <si>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</si>
  <si>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</si>
  <si>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</si>
  <si>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</si>
  <si>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</si>
  <si>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</si>
  <si>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</si>
  <si>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</si>
  <si>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</si>
  <si>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</si>
  <si>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</si>
  <si>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</si>
  <si>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</si>
  <si>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</si>
  <si>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</si>
  <si>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</si>
  <si>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</si>
  <si>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</si>
  <si>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</si>
  <si>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</si>
  <si>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</si>
  <si>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</si>
  <si>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</si>
  <si>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</si>
  <si>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</si>
  <si>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</si>
  <si>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</si>
  <si>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</si>
  <si>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</si>
  <si>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</si>
  <si>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</si>
  <si>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</si>
  <si>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</si>
  <si>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</si>
  <si>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</si>
  <si>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</si>
  <si>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</si>
  <si>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</si>
  <si>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</si>
  <si>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</si>
  <si>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</si>
  <si>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</si>
  <si>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</si>
  <si>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</si>
  <si>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</si>
  <si>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</si>
  <si>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</si>
  <si>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</si>
  <si>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</si>
  <si>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</si>
  <si>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</si>
  <si>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</si>
  <si>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</si>
  <si>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</si>
  <si>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</si>
  <si>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</si>
  <si>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</si>
  <si>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</si>
  <si>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</si>
  <si>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</si>
  <si>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</si>
  <si>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</si>
  <si>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</si>
  <si>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</si>
  <si>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</si>
  <si>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</si>
  <si>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</si>
  <si>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</si>
  <si>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</si>
  <si>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</si>
  <si>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</si>
  <si>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</si>
  <si>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</si>
  <si>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</si>
  <si>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</si>
  <si>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</si>
  <si>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</si>
  <si>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</si>
  <si>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</si>
  <si>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</si>
  <si>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</si>
  <si>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</si>
  <si>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</si>
  <si>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</si>
  <si>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</si>
  <si>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</si>
  <si>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</si>
  <si>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</si>
  <si>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</si>
  <si>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</si>
  <si>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</si>
  <si>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</si>
  <si>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</si>
  <si>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</si>
  <si>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</si>
  <si>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</si>
  <si>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</si>
  <si>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</si>
  <si>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</si>
  <si>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</si>
  <si>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</si>
  <si>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</si>
  <si>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</si>
  <si>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</si>
  <si>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</si>
  <si>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</si>
  <si>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</si>
  <si>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</si>
  <si>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</si>
  <si>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</si>
  <si>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</si>
  <si>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</si>
  <si>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</si>
  <si>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</si>
  <si>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</si>
  <si>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</si>
  <si>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</si>
  <si>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</si>
  <si>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</si>
  <si>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</si>
  <si>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</si>
  <si>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</si>
  <si>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</si>
  <si>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</si>
  <si>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</si>
  <si>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</si>
  <si>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</si>
  <si>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</si>
  <si>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</si>
  <si>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</si>
  <si>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</si>
  <si>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</si>
  <si>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</si>
  <si>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</si>
  <si>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</si>
  <si>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</si>
  <si>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</si>
  <si>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</si>
  <si>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</si>
  <si>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</si>
  <si>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</si>
  <si>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</si>
  <si>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</si>
  <si>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</si>
  <si>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</si>
  <si>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</si>
  <si>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</si>
  <si>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</si>
  <si>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</si>
  <si>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</si>
  <si>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</si>
  <si>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</si>
  <si>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</si>
  <si>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</si>
  <si>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</si>
  <si>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</si>
  <si>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</si>
  <si>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</si>
  <si>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</si>
  <si>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</si>
  <si>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</si>
  <si>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</si>
  <si>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</si>
  <si>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</si>
  <si>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</si>
  <si>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</si>
  <si>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</si>
  <si>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</si>
  <si>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</si>
  <si>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</si>
  <si>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</si>
  <si>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</si>
  <si>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</si>
  <si>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</si>
  <si>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</si>
  <si>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</si>
  <si>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</si>
  <si>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</si>
  <si>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</si>
  <si>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</si>
  <si>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</si>
  <si>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</si>
  <si>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</si>
  <si>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</si>
  <si>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</si>
  <si>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</si>
  <si>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</si>
  <si>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</si>
  <si>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</si>
  <si>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</si>
  <si>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</si>
  <si>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</si>
  <si>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</si>
  <si>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</si>
  <si>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</si>
  <si>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</si>
  <si>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</si>
  <si>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</si>
  <si>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</si>
  <si>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</si>
  <si>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</si>
  <si>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</si>
  <si>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</si>
  <si>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</si>
  <si>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</si>
  <si>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</si>
  <si>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</si>
  <si>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</si>
  <si>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</si>
  <si>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</si>
  <si>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</si>
  <si>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</si>
  <si>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</si>
  <si>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</si>
  <si>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</si>
  <si>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</si>
  <si>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</si>
  <si>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</si>
  <si>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</si>
  <si>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</si>
  <si>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</si>
  <si>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</si>
  <si>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</si>
  <si>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</si>
  <si>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</si>
  <si>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</si>
  <si>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</si>
  <si>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</si>
  <si>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</si>
  <si>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</si>
  <si>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</si>
  <si>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</si>
  <si>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</si>
  <si>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</si>
  <si>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</si>
  <si>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</si>
  <si>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</si>
  <si>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</si>
  <si>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</si>
  <si>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</si>
  <si>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</si>
  <si>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</si>
  <si>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</si>
  <si>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</si>
  <si>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</si>
  <si>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</si>
  <si>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</si>
  <si>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</si>
  <si>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</si>
  <si>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</si>
  <si>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</si>
  <si>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</si>
  <si>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</si>
  <si>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</si>
  <si>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</si>
  <si>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</si>
  <si>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</si>
  <si>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</si>
  <si>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</si>
  <si>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</si>
  <si>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</si>
  <si>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</si>
  <si>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</si>
  <si>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</si>
  <si>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</si>
  <si>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</si>
  <si>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</si>
  <si>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</si>
  <si>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</si>
  <si>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</si>
  <si>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</si>
  <si>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</si>
  <si>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</si>
  <si>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</si>
  <si>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</si>
  <si>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</si>
  <si>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</si>
  <si>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</si>
  <si>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</si>
  <si>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</si>
  <si>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</si>
  <si>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</si>
  <si>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</si>
  <si>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</si>
  <si>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</si>
  <si>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</si>
  <si>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</si>
  <si>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</si>
  <si>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</si>
  <si>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</si>
  <si>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</si>
  <si>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</si>
  <si>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</si>
  <si>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</si>
  <si>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</si>
  <si>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</si>
  <si>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</si>
  <si>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</si>
  <si>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</si>
  <si>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</si>
  <si>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</si>
  <si>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</si>
  <si>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</si>
  <si>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</si>
  <si>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</si>
  <si>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</si>
  <si>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</si>
  <si>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</si>
  <si>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</si>
  <si>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</si>
  <si>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</si>
  <si>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</si>
  <si>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</si>
  <si>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</si>
  <si>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</si>
  <si>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</si>
  <si>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</si>
  <si>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</si>
  <si>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</si>
  <si>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</si>
  <si>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</si>
  <si>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</si>
  <si>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</si>
  <si>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</si>
  <si>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</si>
  <si>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</si>
  <si>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</si>
  <si>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</si>
  <si>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</si>
  <si>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</si>
  <si>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</si>
  <si>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</si>
  <si>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</si>
  <si>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</si>
  <si>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</si>
  <si>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</si>
  <si>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</si>
  <si>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</si>
  <si>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</si>
  <si>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</si>
  <si>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</si>
  <si>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</si>
  <si>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</si>
  <si>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</si>
  <si>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</si>
  <si>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</si>
  <si>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</si>
  <si>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</si>
  <si>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</si>
  <si>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</si>
  <si>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</si>
  <si>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</si>
  <si>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</si>
  <si>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</si>
  <si>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</si>
  <si>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</si>
  <si>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</si>
  <si>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</si>
  <si>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</si>
  <si>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</si>
  <si>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</si>
  <si>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</si>
  <si>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</si>
  <si>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</si>
  <si>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</si>
  <si>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</si>
  <si>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</si>
  <si>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</si>
  <si>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</si>
  <si>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</si>
  <si>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</si>
  <si>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</si>
  <si>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</si>
  <si>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</si>
  <si>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</si>
  <si>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</si>
  <si>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</si>
  <si>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</si>
  <si>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</si>
  <si>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</si>
  <si>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</si>
  <si>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</si>
  <si>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</si>
  <si>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</si>
  <si>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</si>
  <si>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</si>
  <si>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</si>
  <si>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</si>
  <si>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</si>
  <si>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</si>
  <si>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</si>
  <si>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</si>
  <si>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</si>
  <si>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</si>
  <si>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</si>
  <si>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</si>
  <si>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</si>
  <si>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</si>
  <si>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</si>
  <si>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</si>
  <si>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</si>
  <si>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</si>
  <si>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</si>
  <si>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</si>
  <si>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</si>
  <si>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</si>
  <si>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</si>
  <si>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</si>
  <si>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</si>
  <si>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</si>
  <si>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</si>
  <si>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</si>
  <si>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</si>
  <si>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</si>
  <si>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</si>
  <si>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</si>
  <si>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</si>
  <si>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</si>
  <si>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</si>
  <si>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</si>
  <si>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</si>
  <si>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</si>
  <si>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</si>
  <si>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</si>
  <si>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</si>
  <si>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</si>
  <si>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</si>
  <si>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</si>
  <si>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</si>
  <si>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</si>
  <si>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</si>
  <si>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</si>
  <si>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</si>
  <si>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</si>
  <si>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</si>
  <si>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</si>
  <si>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</si>
  <si>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</si>
  <si>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</si>
  <si>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</si>
  <si>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</si>
  <si>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</si>
  <si>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</si>
  <si>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</si>
  <si>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</si>
  <si>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</si>
  <si>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</si>
  <si>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</si>
  <si>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</si>
  <si>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</si>
  <si>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</si>
  <si>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</si>
  <si>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</si>
  <si>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</si>
  <si>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</si>
  <si>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</si>
  <si>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</si>
  <si>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</si>
  <si>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</si>
  <si>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</si>
  <si>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</si>
  <si>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</si>
  <si>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</si>
  <si>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</si>
  <si>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</si>
  <si>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</si>
  <si>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</si>
  <si>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</si>
  <si>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</si>
  <si>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</si>
  <si>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</si>
  <si>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</si>
  <si>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</si>
  <si>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</si>
  <si>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</si>
  <si>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</si>
  <si>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</si>
  <si>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</si>
  <si>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</si>
  <si>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</si>
  <si>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</si>
  <si>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</si>
  <si>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</si>
  <si>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</si>
  <si>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</si>
  <si>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</si>
  <si>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</si>
  <si>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</si>
  <si>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</si>
  <si>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</si>
  <si>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</si>
  <si>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</si>
  <si>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</si>
  <si>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</si>
  <si>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</si>
  <si>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</si>
  <si>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</si>
  <si>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</si>
  <si>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</si>
  <si>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</si>
  <si>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</si>
  <si>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</si>
  <si>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</si>
  <si>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</si>
  <si>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</si>
  <si>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</si>
  <si>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</si>
  <si>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</si>
  <si>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</si>
  <si>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</si>
  <si>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</si>
  <si>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</si>
  <si>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</si>
  <si>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</si>
  <si>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</si>
  <si>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</si>
  <si>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</si>
  <si>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</si>
  <si>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</si>
  <si>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</si>
  <si>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</si>
  <si>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</si>
  <si>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</si>
  <si>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</si>
  <si>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</si>
  <si>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</si>
  <si>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</si>
  <si>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</si>
  <si>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</si>
  <si>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</si>
  <si>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</si>
  <si>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</si>
  <si>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</si>
  <si>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</si>
  <si>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</si>
  <si>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</si>
  <si>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</si>
  <si>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</si>
  <si>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</si>
  <si>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</si>
  <si>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</si>
  <si>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</si>
  <si>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</si>
  <si>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</si>
  <si>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</si>
  <si>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</si>
  <si>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</si>
  <si>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</si>
  <si>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</si>
  <si>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</si>
  <si>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</si>
  <si>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</si>
  <si>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</si>
  <si>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</si>
  <si>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</si>
  <si>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</si>
  <si>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</si>
  <si>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</si>
  <si>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</si>
  <si>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</si>
  <si>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</si>
  <si>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</si>
  <si>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</si>
  <si>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</si>
  <si>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</si>
  <si>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</si>
  <si>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</si>
  <si>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</si>
  <si>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</si>
  <si>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</si>
  <si>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</si>
  <si>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</si>
  <si>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</si>
  <si>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</si>
  <si>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</si>
  <si>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</si>
  <si>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</si>
  <si>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</si>
  <si>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</si>
  <si>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</si>
  <si>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</si>
  <si>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</si>
  <si>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</si>
  <si>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</si>
  <si>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</si>
  <si>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</si>
  <si>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</si>
  <si>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</si>
  <si>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</si>
  <si>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</si>
  <si>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</si>
  <si>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</si>
  <si>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</si>
  <si>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</si>
  <si>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</si>
  <si>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</si>
  <si>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</si>
  <si>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</si>
  <si>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</si>
  <si>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</si>
  <si>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</si>
  <si>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</si>
  <si>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</si>
  <si>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</si>
  <si>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</si>
  <si>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</si>
  <si>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</si>
  <si>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</si>
  <si>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</si>
  <si>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</si>
  <si>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</si>
  <si>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</si>
  <si>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</si>
  <si>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</si>
  <si>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</si>
  <si>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</si>
  <si>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</si>
  <si>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</si>
  <si>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</si>
  <si>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</si>
  <si>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</si>
  <si>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</si>
  <si>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</si>
  <si>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</si>
  <si>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</si>
  <si>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</si>
  <si>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</si>
  <si>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</si>
  <si>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</si>
  <si>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</si>
  <si>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</si>
  <si>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</si>
  <si>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</si>
  <si>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</si>
  <si>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</si>
  <si>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</si>
  <si>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</si>
  <si>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</si>
  <si>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</si>
  <si>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</si>
  <si>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</si>
  <si>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</si>
  <si>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</si>
  <si>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</si>
  <si>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</si>
  <si>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</si>
  <si>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</si>
  <si>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</si>
  <si>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</si>
  <si>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</si>
  <si>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</si>
  <si>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</si>
  <si>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</si>
  <si>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</si>
  <si>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</si>
  <si>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</si>
  <si>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</si>
  <si>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</si>
  <si>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</si>
  <si>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</si>
  <si>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</si>
  <si>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</si>
  <si>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</si>
  <si>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</si>
  <si>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</si>
  <si>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</si>
  <si>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</si>
  <si>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</si>
  <si>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</si>
  <si>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</si>
  <si>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</si>
  <si>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</si>
  <si>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</si>
  <si>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</si>
  <si>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</si>
  <si>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</si>
  <si>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</si>
  <si>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</si>
  <si>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</si>
  <si>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</si>
  <si>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</si>
  <si>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</si>
  <si>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</si>
  <si>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</si>
  <si>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</si>
  <si>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</si>
  <si>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</si>
  <si>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</si>
  <si>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</si>
  <si>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</si>
  <si>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</si>
  <si>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</si>
  <si>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</si>
  <si>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</si>
  <si>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</si>
  <si>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</si>
  <si>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</si>
  <si>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</si>
  <si>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</si>
  <si>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</si>
  <si>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</si>
  <si>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</si>
  <si>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</si>
  <si>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</si>
  <si>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</si>
  <si>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</si>
  <si>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</si>
  <si>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</si>
  <si>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</si>
  <si>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</si>
  <si>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</si>
  <si>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</si>
  <si>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</si>
  <si>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</si>
  <si>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</si>
  <si>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</si>
  <si>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</si>
  <si>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</si>
  <si>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</si>
  <si>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</si>
  <si>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</si>
  <si>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</si>
  <si>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</si>
  <si>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</si>
  <si>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</si>
  <si>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</si>
  <si>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</si>
  <si>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</si>
  <si>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</si>
  <si>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</si>
  <si>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</si>
  <si>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</si>
  <si>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</si>
  <si>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</si>
  <si>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</si>
  <si>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</si>
  <si>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</si>
  <si>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</si>
  <si>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</si>
  <si>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</si>
  <si>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</si>
  <si>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</si>
  <si>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</si>
  <si>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</si>
  <si>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</si>
  <si>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</si>
  <si>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</si>
  <si>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</si>
  <si>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</si>
  <si>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</si>
  <si>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</si>
  <si>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</si>
  <si>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</si>
  <si>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</si>
  <si>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</si>
  <si>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</si>
  <si>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</si>
  <si>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</si>
  <si>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</si>
  <si>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</si>
  <si>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</si>
  <si>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</si>
  <si>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</si>
  <si>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</si>
  <si>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</si>
  <si>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</si>
  <si>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</si>
  <si>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</si>
  <si>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</si>
  <si>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</si>
  <si>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</si>
  <si>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</si>
  <si>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</si>
  <si>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</si>
  <si>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</si>
  <si>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</si>
  <si>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</si>
  <si>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</si>
  <si>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</si>
  <si>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</si>
  <si>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</si>
  <si>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</si>
  <si>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</si>
  <si>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</si>
  <si>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</si>
  <si>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</si>
  <si>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</si>
  <si>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</si>
  <si>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</si>
  <si>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</si>
  <si>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</si>
  <si>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</si>
  <si>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</si>
  <si>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</si>
  <si>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</si>
  <si>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</si>
  <si>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</si>
  <si>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</si>
  <si>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</si>
  <si>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</si>
  <si>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</si>
  <si>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</si>
  <si>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</si>
  <si>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</si>
  <si>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</si>
  <si>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</si>
  <si>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</si>
  <si>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</si>
  <si>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</si>
  <si>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</si>
  <si>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</si>
  <si>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</si>
  <si>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</si>
  <si>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</si>
  <si>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</si>
  <si>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</si>
  <si>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</si>
  <si>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</si>
  <si>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</si>
  <si>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</si>
  <si>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</si>
  <si>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</si>
  <si>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</si>
  <si>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</si>
  <si>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</si>
  <si>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</si>
  <si>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</si>
  <si>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</si>
  <si>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</si>
  <si>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</si>
  <si>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</si>
  <si>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</si>
  <si>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</si>
  <si>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</si>
  <si>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</si>
  <si>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</si>
  <si>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</si>
  <si>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</si>
  <si>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</si>
  <si>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</si>
  <si>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</si>
  <si>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</si>
  <si>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</si>
  <si>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</si>
  <si>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</si>
  <si>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</si>
  <si>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</si>
  <si>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</si>
  <si>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</si>
  <si>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</si>
  <si>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</si>
  <si>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</si>
  <si>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</si>
  <si>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</si>
  <si>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</si>
  <si>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</si>
  <si>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</si>
  <si>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</si>
  <si>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</si>
  <si>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</si>
  <si>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</si>
  <si>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</si>
  <si>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</si>
  <si>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</si>
  <si>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</si>
  <si>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</si>
  <si>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</si>
  <si>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</si>
  <si>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</si>
  <si>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</si>
  <si>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</si>
  <si>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</si>
  <si>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</si>
  <si>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</si>
  <si>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</si>
  <si>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</si>
  <si>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</si>
  <si>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</si>
  <si>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</si>
  <si>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</si>
  <si>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</si>
  <si>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</si>
  <si>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</si>
  <si>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</si>
  <si>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</si>
  <si>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</si>
  <si>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</si>
  <si>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</si>
  <si>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</si>
  <si>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</si>
  <si>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</si>
  <si>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</si>
  <si>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</si>
  <si>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</si>
  <si>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</si>
  <si>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</si>
  <si>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</si>
  <si>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</si>
  <si>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</si>
  <si>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</si>
  <si>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</si>
  <si>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</si>
  <si>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</si>
  <si>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</si>
  <si>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</si>
  <si>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</si>
  <si>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</si>
  <si>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</si>
  <si>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</si>
  <si>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</si>
  <si>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</si>
  <si>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</si>
  <si>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</si>
  <si>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</si>
  <si>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</si>
  <si>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</si>
  <si>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</si>
  <si>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</si>
  <si>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</si>
  <si>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</si>
  <si>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</si>
  <si>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</si>
  <si>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</si>
  <si>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</si>
  <si>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</si>
  <si>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</si>
  <si>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</si>
  <si>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</si>
  <si>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</si>
  <si>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</si>
  <si>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</si>
  <si>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</si>
  <si>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</si>
  <si>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</si>
  <si>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</si>
  <si>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</si>
  <si>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</si>
  <si>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</si>
  <si>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</si>
  <si>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</si>
  <si>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</si>
  <si>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</si>
  <si>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</si>
  <si>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</si>
  <si>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</si>
  <si>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</si>
  <si>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</si>
  <si>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</si>
  <si>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</si>
  <si>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</si>
  <si>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</si>
  <si>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</si>
  <si>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</si>
  <si>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</si>
  <si>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</si>
  <si>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</si>
  <si>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</si>
  <si>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</si>
  <si>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</si>
  <si>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</si>
  <si>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</si>
  <si>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</si>
  <si>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</si>
  <si>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</si>
  <si>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</si>
  <si>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</si>
  <si>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</si>
  <si>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</si>
  <si>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</si>
  <si>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</si>
  <si>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</si>
  <si>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</si>
  <si>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</si>
  <si>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</si>
  <si>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</si>
  <si>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</si>
  <si>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</si>
  <si>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</si>
  <si>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</si>
  <si>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</si>
  <si>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</si>
  <si>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</si>
  <si>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</si>
  <si>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</si>
  <si>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</si>
  <si>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</si>
  <si>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</si>
  <si>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</si>
  <si>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</si>
  <si>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</si>
  <si>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</si>
  <si>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</si>
  <si>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</si>
  <si>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</si>
  <si>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</si>
  <si>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</si>
  <si>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</si>
  <si>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</si>
  <si>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</si>
  <si>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</si>
  <si>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</si>
  <si>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</si>
  <si>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</si>
  <si>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</si>
  <si>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</si>
  <si>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</si>
  <si>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</si>
  <si>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</si>
  <si>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</si>
  <si>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</si>
  <si>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</si>
  <si>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</si>
  <si>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</si>
  <si>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</si>
  <si>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</si>
  <si>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</si>
  <si>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</si>
  <si>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</si>
  <si>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</si>
  <si>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</si>
  <si>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</si>
  <si>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</si>
  <si>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</si>
  <si>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</si>
  <si>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</si>
  <si>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</si>
  <si>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</si>
  <si>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</si>
  <si>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</si>
  <si>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</si>
  <si>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</si>
  <si>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</si>
  <si>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</si>
  <si>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</si>
  <si>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</si>
  <si>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</si>
  <si>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</si>
  <si>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</si>
  <si>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</si>
  <si>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</si>
  <si>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</si>
  <si>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</si>
  <si>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</si>
  <si>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</si>
  <si>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</si>
  <si>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</si>
  <si>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</si>
  <si>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</si>
  <si>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</si>
  <si>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</si>
  <si>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</si>
  <si>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</si>
  <si>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</si>
  <si>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</si>
  <si>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</si>
  <si>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</si>
  <si>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</si>
  <si>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</si>
  <si>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</si>
  <si>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</si>
  <si>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</si>
  <si>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</si>
  <si>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</si>
  <si>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</si>
  <si>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</si>
  <si>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</si>
  <si>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</si>
  <si>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</si>
  <si>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</si>
  <si>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</si>
  <si>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</si>
  <si>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</si>
  <si>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</si>
  <si>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</si>
  <si>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</si>
  <si>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</si>
  <si>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</si>
  <si>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</si>
  <si>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</si>
  <si>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</si>
  <si>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</si>
  <si>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</si>
  <si>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</si>
  <si>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</si>
  <si>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</si>
  <si>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</si>
  <si>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</si>
  <si>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</si>
  <si>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</si>
  <si>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</si>
  <si>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</si>
  <si>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</si>
  <si>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</si>
  <si>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</si>
  <si>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</si>
  <si>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</si>
  <si>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</si>
  <si>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</si>
  <si>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</si>
  <si>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</si>
  <si>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</si>
  <si>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</si>
  <si>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</si>
  <si>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</si>
  <si>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</si>
  <si>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</si>
  <si>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</si>
  <si>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</si>
  <si>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</si>
  <si>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</si>
  <si>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</si>
  <si>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</si>
  <si>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</si>
  <si>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</si>
  <si>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</si>
  <si>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</si>
  <si>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</si>
  <si>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</si>
  <si>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</si>
  <si>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</si>
  <si>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</si>
  <si>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</si>
  <si>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</si>
  <si>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</si>
  <si>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</si>
  <si>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</si>
  <si>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</si>
  <si>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</si>
  <si>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</si>
  <si>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</si>
  <si>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</si>
  <si>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</si>
  <si>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</si>
  <si>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</si>
  <si>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</si>
  <si>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</si>
  <si>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</si>
  <si>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</si>
  <si>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</si>
  <si>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</si>
  <si>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</si>
  <si>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</si>
  <si>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</si>
  <si>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</si>
  <si>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</si>
  <si>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</si>
  <si>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</si>
  <si>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</si>
  <si>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</si>
  <si>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</si>
  <si>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</si>
  <si>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</si>
  <si>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</si>
  <si>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</si>
  <si>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</si>
  <si>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</si>
  <si>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</si>
  <si>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</si>
  <si>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</si>
  <si>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</si>
  <si>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</si>
  <si>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</si>
  <si>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</si>
  <si>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</si>
  <si>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</si>
  <si>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</si>
  <si>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</si>
  <si>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</si>
  <si>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</si>
  <si>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</si>
  <si>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</si>
  <si>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</si>
  <si>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</si>
  <si>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</si>
  <si>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</si>
  <si>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</si>
  <si>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</si>
  <si>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</si>
  <si>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</si>
  <si>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</si>
  <si>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</si>
  <si>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</si>
  <si>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</si>
  <si>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</si>
  <si>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</si>
  <si>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</si>
  <si>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</si>
  <si>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</si>
  <si>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</si>
  <si>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</si>
  <si>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</si>
  <si>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</si>
  <si>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</si>
  <si>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</si>
  <si>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</si>
  <si>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</si>
  <si>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</si>
  <si>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</si>
  <si>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</si>
  <si>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</si>
  <si>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</si>
  <si>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</si>
  <si>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</si>
  <si>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</si>
  <si>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</si>
  <si>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</si>
  <si>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</si>
  <si>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</si>
  <si>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</si>
  <si>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</si>
  <si>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</si>
  <si>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</si>
  <si>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</si>
  <si>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</si>
  <si>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</si>
  <si>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</si>
  <si>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</si>
  <si>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</si>
  <si>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</si>
  <si>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</si>
  <si>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</si>
  <si>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</si>
  <si>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</si>
  <si>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</si>
  <si>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</si>
  <si>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</si>
  <si>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</si>
  <si>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</si>
  <si>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</si>
  <si>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</si>
  <si>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</si>
  <si>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</si>
  <si>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</si>
  <si>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</si>
  <si>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</si>
  <si>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</si>
  <si>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</si>
  <si>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</si>
  <si>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</si>
  <si>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</si>
  <si>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</si>
  <si>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</si>
  <si>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</si>
  <si>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</si>
  <si>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</si>
  <si>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</si>
  <si>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</si>
  <si>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</si>
  <si>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</si>
  <si>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</si>
  <si>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</si>
  <si>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</si>
  <si>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</si>
  <si>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</si>
  <si>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</si>
  <si>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</si>
  <si>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</si>
  <si>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</si>
  <si>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</si>
  <si>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</si>
  <si>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</si>
  <si>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</si>
  <si>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</si>
  <si>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</si>
  <si>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</si>
  <si>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</si>
  <si>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</si>
  <si>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</si>
  <si>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</si>
  <si>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</si>
  <si>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</si>
  <si>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</si>
  <si>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</si>
  <si>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</si>
  <si>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</si>
  <si>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</si>
  <si>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</si>
  <si>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</si>
  <si>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</si>
  <si>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</si>
  <si>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</si>
  <si>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</si>
  <si>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</si>
  <si>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</si>
  <si>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</si>
  <si>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</si>
  <si>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</si>
  <si>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</si>
  <si>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</si>
  <si>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</si>
  <si>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</si>
  <si>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</si>
  <si>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</si>
  <si>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</si>
  <si>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</si>
  <si>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</si>
  <si>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</si>
  <si>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</si>
  <si>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</si>
  <si>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</si>
  <si>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</si>
  <si>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</si>
  <si>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</si>
  <si>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</si>
  <si>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</si>
  <si>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</si>
  <si>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</si>
  <si>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</si>
  <si>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</si>
  <si>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</si>
  <si>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</si>
  <si>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</si>
  <si>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</si>
  <si>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</si>
  <si>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</si>
  <si>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</si>
  <si>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</si>
  <si>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</si>
  <si>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</si>
  <si>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</si>
  <si>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</si>
  <si>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</si>
  <si>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</si>
  <si>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</si>
  <si>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</si>
  <si>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</si>
  <si>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</si>
  <si>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</si>
  <si>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</si>
  <si>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</si>
  <si>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</si>
  <si>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</si>
  <si>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</si>
  <si>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</si>
  <si>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</si>
  <si>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</si>
  <si>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</si>
  <si>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</si>
  <si>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</si>
  <si>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</si>
  <si>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</si>
  <si>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</si>
  <si>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</si>
  <si>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</si>
  <si>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</si>
  <si>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</si>
  <si>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</si>
  <si>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</si>
  <si>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</si>
  <si>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</si>
  <si>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</si>
  <si>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</si>
  <si>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</si>
  <si>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</si>
  <si>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</si>
  <si>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</si>
  <si>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</si>
  <si>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</si>
  <si>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</si>
  <si>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</si>
  <si>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</si>
  <si>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</si>
  <si>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</si>
  <si>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</si>
  <si>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</si>
  <si>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</si>
  <si>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</si>
  <si>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</si>
  <si>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</si>
  <si>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</si>
  <si>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</si>
  <si>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</si>
  <si>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</si>
  <si>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</si>
  <si>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</si>
  <si>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</si>
  <si>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</si>
  <si>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</si>
  <si>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</si>
  <si>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</si>
  <si>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</si>
  <si>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</si>
  <si>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</si>
  <si>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</si>
  <si>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</si>
  <si>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</si>
  <si>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</si>
  <si>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</si>
  <si>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</si>
  <si>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</si>
  <si>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</si>
  <si>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</si>
  <si>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</si>
  <si>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</si>
  <si>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</si>
  <si>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</si>
  <si>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</si>
  <si>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</si>
  <si>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</si>
  <si>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</si>
  <si>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</si>
  <si>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</si>
  <si>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</si>
  <si>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</si>
  <si>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</si>
  <si>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</si>
  <si>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</si>
  <si>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</si>
  <si>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</si>
  <si>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</si>
  <si>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</si>
  <si>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</si>
  <si>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</si>
  <si>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</si>
  <si>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</si>
  <si>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</si>
  <si>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</si>
  <si>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</si>
  <si>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</si>
  <si>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</si>
  <si>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</si>
  <si>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</si>
  <si>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</si>
  <si>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</si>
  <si>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</si>
  <si>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</si>
  <si>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</si>
  <si>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</si>
  <si>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</si>
  <si>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</si>
  <si>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</si>
  <si>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</si>
  <si>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</si>
  <si>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</si>
  <si>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</si>
  <si>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</si>
  <si>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</si>
  <si>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</si>
  <si>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</si>
  <si>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</si>
  <si>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</si>
  <si>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</si>
  <si>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</si>
  <si>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</si>
  <si>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</si>
  <si>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</si>
  <si>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</si>
  <si>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</si>
  <si>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</si>
  <si>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</si>
  <si>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</si>
  <si>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</si>
  <si>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</si>
  <si>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</si>
  <si>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</si>
  <si>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</si>
  <si>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</si>
  <si>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</si>
  <si>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</si>
  <si>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</si>
  <si>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</si>
  <si>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</si>
  <si>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</si>
  <si>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</si>
  <si>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</si>
  <si>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</si>
  <si>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</si>
  <si>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</si>
  <si>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</si>
  <si>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</si>
  <si>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</si>
  <si>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</si>
  <si>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</si>
  <si>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</si>
  <si>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</si>
  <si>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</si>
  <si>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</si>
  <si>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</si>
  <si>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</si>
  <si>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</si>
  <si>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</si>
  <si>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</si>
  <si>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</si>
  <si>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</si>
  <si>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</si>
  <si>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</si>
  <si>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</si>
  <si>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</si>
  <si>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</si>
  <si>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</si>
  <si>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</si>
  <si>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</si>
  <si>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</si>
  <si>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</si>
  <si>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</si>
  <si>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</si>
  <si>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</si>
  <si>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</si>
  <si>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</si>
  <si>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</si>
  <si>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</si>
  <si>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</si>
  <si>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</si>
  <si>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</si>
  <si>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</si>
  <si>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</si>
  <si>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</si>
  <si>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</si>
  <si>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</si>
  <si>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</si>
  <si>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</si>
  <si>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</si>
  <si>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</si>
  <si>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</si>
  <si>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</si>
  <si>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</si>
  <si>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</si>
  <si>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</si>
  <si>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</si>
  <si>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</si>
  <si>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</si>
  <si>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</si>
  <si>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</si>
  <si>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</si>
  <si>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</si>
  <si>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</si>
  <si>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</si>
  <si>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</si>
  <si>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</si>
  <si>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</si>
  <si>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</si>
  <si>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</si>
  <si>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</si>
  <si>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</si>
  <si>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</si>
  <si>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</si>
  <si>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</si>
  <si>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</si>
  <si>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</si>
  <si>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</si>
  <si>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</si>
  <si>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</si>
  <si>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</si>
  <si>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</si>
  <si>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</si>
  <si>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</si>
  <si>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</si>
  <si>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</si>
  <si>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</si>
  <si>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</si>
  <si>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</si>
  <si>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</si>
  <si>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</si>
  <si>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</si>
  <si>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</si>
  <si>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</si>
  <si>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</si>
  <si>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</si>
  <si>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</si>
  <si>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</si>
  <si>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</si>
  <si>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</si>
  <si>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</si>
  <si>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</si>
  <si>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</si>
  <si>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</si>
  <si>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</si>
  <si>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</si>
  <si>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</si>
  <si>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</si>
  <si>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</si>
  <si>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</si>
  <si>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</si>
  <si>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</si>
  <si>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</si>
  <si>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</si>
  <si>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</si>
  <si>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</si>
  <si>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</si>
  <si>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</si>
  <si>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</si>
  <si>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</si>
  <si>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</si>
  <si>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</si>
  <si>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</si>
  <si>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</si>
  <si>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</si>
  <si>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</si>
  <si>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</si>
  <si>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</si>
  <si>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</si>
  <si>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</si>
  <si>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</si>
  <si>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</si>
  <si>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</si>
  <si>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</si>
  <si>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</si>
  <si>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</si>
  <si>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</si>
  <si>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</si>
  <si>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</si>
  <si>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</si>
  <si>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</si>
  <si>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</si>
  <si>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</si>
  <si>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</si>
  <si>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</si>
  <si>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</si>
  <si>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</si>
  <si>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</si>
  <si>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</si>
  <si>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</si>
  <si>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</si>
  <si>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</si>
  <si>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</si>
  <si>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</si>
  <si>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</si>
  <si>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</si>
  <si>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</si>
  <si>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</si>
  <si>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</si>
  <si>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</si>
  <si>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</si>
  <si>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</si>
  <si>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</si>
  <si>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</si>
  <si>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</si>
  <si>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</si>
  <si>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</si>
  <si>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</si>
  <si>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</si>
  <si>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</si>
  <si>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</si>
  <si>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</si>
  <si>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</si>
  <si>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</si>
  <si>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</si>
  <si>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</si>
  <si>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</si>
  <si>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</si>
  <si>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</si>
  <si>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</si>
  <si>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</si>
  <si>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</si>
  <si>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</si>
  <si>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</si>
  <si>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</si>
  <si>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</si>
  <si>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</si>
  <si>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</si>
  <si>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</si>
  <si>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</si>
  <si>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</si>
  <si>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</si>
  <si>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</si>
  <si>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</si>
  <si>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</si>
  <si>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</si>
  <si>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</si>
  <si>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</si>
  <si>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</si>
  <si>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</si>
  <si>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</si>
  <si>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</si>
  <si>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</si>
  <si>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</si>
  <si>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</si>
  <si>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</si>
  <si>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</si>
  <si>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</si>
  <si>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</si>
  <si>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</si>
  <si>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</si>
  <si>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</si>
  <si>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</si>
  <si>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</si>
  <si>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</si>
  <si>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</si>
  <si>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</si>
  <si>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</si>
  <si>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</si>
  <si>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</si>
  <si>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</si>
  <si>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</si>
  <si>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</si>
  <si>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</si>
  <si>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</si>
  <si>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</si>
  <si>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</si>
  <si>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</si>
  <si>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</si>
  <si>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</si>
  <si>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</si>
  <si>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</si>
  <si>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</si>
  <si>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</si>
  <si>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</si>
  <si>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</si>
  <si>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</si>
  <si>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</si>
  <si>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</si>
  <si>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</si>
  <si>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</si>
  <si>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</si>
  <si>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</si>
  <si>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</si>
  <si>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</si>
  <si>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</si>
  <si>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</si>
  <si>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</si>
  <si>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</si>
  <si>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</si>
  <si>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</si>
  <si>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</si>
  <si>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</si>
  <si>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</si>
  <si>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</si>
  <si>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</si>
  <si>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</si>
  <si>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</si>
  <si>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</si>
  <si>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</si>
  <si>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</si>
  <si>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</si>
  <si>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</si>
  <si>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</si>
  <si>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</si>
  <si>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</si>
  <si>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</si>
  <si>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</si>
  <si>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</si>
  <si>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</si>
  <si>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</si>
  <si>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</si>
  <si>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</si>
  <si>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</si>
  <si>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</si>
  <si>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</si>
  <si>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</si>
  <si>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</si>
  <si>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</si>
  <si>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</si>
  <si>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</si>
  <si>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</si>
  <si>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</si>
  <si>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</si>
  <si>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</si>
  <si>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</si>
  <si>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</si>
  <si>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</si>
  <si>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</si>
  <si>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</si>
  <si>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</si>
  <si>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</si>
  <si>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</si>
  <si>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</si>
  <si>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</si>
  <si>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</si>
  <si>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</si>
  <si>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</si>
  <si>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</si>
  <si>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</si>
  <si>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</si>
  <si>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</si>
  <si>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</si>
  <si>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</si>
  <si>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</si>
  <si>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</si>
  <si>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</si>
  <si>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</si>
  <si>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</si>
  <si>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</si>
  <si>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</si>
  <si>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</si>
  <si>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</si>
  <si>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</si>
  <si>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</si>
  <si>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</si>
  <si>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</si>
  <si>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</si>
  <si>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</si>
  <si>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</si>
  <si>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</si>
  <si>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</si>
  <si>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</si>
  <si>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</si>
  <si>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</si>
  <si>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</si>
  <si>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</si>
  <si>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</si>
  <si>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</si>
  <si>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</si>
  <si>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</si>
  <si>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</si>
  <si>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</si>
  <si>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</si>
  <si>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</si>
  <si>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</si>
  <si>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</si>
  <si>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</si>
  <si>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</si>
  <si>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</si>
  <si>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</si>
  <si>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</si>
  <si>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</si>
  <si>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</si>
  <si>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</si>
  <si>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</si>
  <si>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</si>
  <si>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</si>
  <si>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</si>
  <si>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</si>
  <si>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</si>
  <si>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</si>
  <si>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</si>
  <si>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</si>
  <si>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</si>
  <si>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</si>
  <si>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</si>
  <si>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</si>
  <si>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</si>
  <si>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</si>
  <si>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</si>
  <si>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</si>
  <si>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</si>
  <si>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</si>
  <si>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</si>
  <si>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</si>
  <si>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</si>
  <si>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</si>
  <si>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</si>
  <si>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</si>
  <si>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</si>
  <si>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</si>
  <si>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</si>
  <si>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</si>
  <si>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</si>
  <si>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</si>
  <si>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</si>
  <si>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</si>
  <si>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</si>
  <si>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</si>
  <si>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</si>
  <si>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</si>
  <si>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</si>
  <si>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</si>
  <si>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</si>
  <si>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</si>
  <si>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</si>
  <si>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</si>
  <si>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</si>
  <si>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</si>
  <si>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</si>
  <si>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</si>
  <si>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</si>
  <si>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</si>
  <si>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</si>
  <si>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</si>
  <si>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</si>
  <si>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</si>
  <si>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</si>
  <si>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</si>
  <si>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</si>
  <si>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</si>
  <si>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</si>
  <si>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</si>
  <si>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</si>
  <si>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</si>
  <si>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</si>
  <si>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</si>
  <si>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</si>
  <si>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</si>
  <si>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</si>
  <si>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</si>
  <si>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</si>
  <si>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</si>
  <si>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</si>
  <si>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</si>
  <si>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</si>
  <si>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</si>
  <si>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</si>
  <si>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</si>
  <si>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</si>
  <si>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</si>
  <si>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</si>
  <si>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</si>
  <si>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</si>
  <si>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</si>
  <si>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</si>
  <si>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</si>
  <si>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</si>
  <si>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</si>
  <si>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</si>
  <si>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</si>
  <si>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</si>
  <si>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</si>
  <si>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</si>
  <si>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</si>
  <si>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</si>
  <si>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</si>
  <si>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</si>
  <si>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</si>
  <si>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</si>
  <si>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</si>
  <si>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</si>
  <si>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</si>
  <si>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</si>
  <si>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</si>
  <si>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</si>
  <si>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</si>
  <si>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</si>
  <si>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</si>
  <si>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</si>
  <si>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</si>
  <si>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</si>
  <si>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</si>
  <si>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</si>
  <si>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</si>
  <si>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</si>
  <si>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</si>
  <si>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</si>
  <si>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</si>
  <si>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</si>
  <si>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</si>
  <si>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</si>
  <si>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</si>
  <si>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</si>
  <si>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</si>
  <si>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</si>
  <si>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</si>
  <si>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</si>
  <si>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</si>
  <si>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</si>
  <si>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</si>
  <si>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</si>
  <si>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</si>
  <si>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</si>
  <si>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</si>
  <si>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</si>
  <si>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</si>
  <si>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</si>
  <si>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</si>
  <si>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</si>
  <si>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</si>
  <si>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</si>
  <si>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</si>
  <si>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</si>
  <si>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</si>
  <si>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</si>
  <si>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</si>
  <si>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</si>
  <si>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</si>
  <si>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</si>
  <si>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</si>
  <si>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</si>
  <si>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</si>
  <si>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</si>
  <si>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</si>
  <si>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</si>
  <si>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</si>
  <si>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</si>
  <si>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</si>
  <si>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</si>
  <si>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</si>
  <si>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</si>
  <si>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</si>
  <si>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</si>
  <si>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</si>
  <si>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</si>
  <si>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</si>
  <si>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</si>
  <si>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</si>
  <si>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</si>
  <si>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</si>
  <si>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</si>
  <si>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</si>
  <si>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</si>
  <si>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</si>
  <si>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</si>
  <si>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</si>
  <si>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</si>
  <si>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</si>
  <si>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</si>
  <si>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</si>
  <si>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</si>
  <si>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</si>
  <si>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</si>
  <si>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</si>
  <si>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</si>
  <si>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</si>
  <si>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</si>
  <si>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</si>
  <si>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</si>
  <si>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</si>
  <si>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</si>
  <si>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</si>
  <si>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</si>
  <si>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</si>
  <si>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</si>
  <si>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</si>
  <si>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</si>
  <si>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</si>
  <si>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</si>
  <si>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</si>
  <si>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</si>
  <si>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</si>
  <si>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</si>
  <si>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</si>
  <si>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</si>
  <si>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</si>
  <si>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</si>
  <si>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</si>
  <si>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</si>
  <si>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</si>
  <si>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</si>
  <si>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</si>
  <si>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</si>
  <si>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</si>
  <si>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</si>
  <si>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</si>
  <si>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</si>
  <si>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</si>
  <si>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</si>
  <si>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</si>
  <si>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</si>
  <si>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</si>
  <si>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</si>
  <si>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</si>
  <si>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</si>
  <si>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</si>
  <si>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</si>
  <si>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</si>
  <si>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</si>
  <si>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</si>
  <si>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</si>
  <si>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</si>
  <si>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</si>
  <si>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</si>
  <si>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</si>
  <si>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</si>
  <si>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</si>
  <si>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</si>
  <si>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</si>
  <si>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</si>
  <si>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</si>
  <si>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</si>
  <si>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</si>
  <si>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</si>
  <si>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</si>
  <si>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</si>
  <si>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</si>
  <si>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</si>
  <si>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</si>
  <si>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</si>
  <si>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</si>
  <si>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</si>
  <si>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</si>
  <si>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</si>
  <si>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</si>
  <si>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</si>
  <si>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</si>
  <si>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</si>
  <si>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</si>
  <si>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</si>
  <si>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</si>
  <si>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</si>
  <si>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</si>
  <si>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</si>
  <si>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</si>
  <si>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</si>
  <si>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</si>
  <si>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</si>
  <si>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</si>
  <si>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</si>
  <si>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</si>
  <si>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</si>
  <si>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</si>
  <si>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</si>
  <si>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</si>
  <si>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</si>
  <si>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</si>
  <si>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</si>
  <si>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</si>
  <si>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</si>
  <si>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</si>
  <si>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</si>
  <si>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</si>
  <si>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</si>
  <si>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</si>
  <si>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</si>
  <si>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</si>
  <si>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</si>
  <si>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</si>
  <si>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</si>
  <si>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</si>
  <si>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</si>
  <si>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</si>
  <si>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</si>
  <si>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</si>
  <si>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</si>
  <si>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</si>
  <si>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</si>
  <si>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</si>
  <si>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</si>
  <si>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</si>
  <si>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</si>
  <si>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</si>
  <si>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</si>
  <si>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</si>
  <si>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</si>
  <si>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</si>
  <si>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</si>
  <si>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</si>
  <si>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</si>
  <si>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</si>
  <si>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</si>
  <si>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</si>
  <si>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</si>
  <si>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</si>
  <si>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</si>
  <si>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</si>
  <si>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</si>
  <si>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</si>
  <si>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</si>
  <si>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</si>
  <si>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</si>
  <si>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</si>
  <si>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</si>
  <si>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</si>
  <si>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</si>
  <si>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</si>
  <si>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</si>
  <si>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</si>
  <si>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</si>
  <si>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</si>
  <si>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</si>
  <si>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</si>
  <si>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</si>
  <si>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</si>
  <si>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</si>
  <si>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</si>
  <si>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</si>
  <si>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</si>
  <si>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</si>
  <si>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</si>
  <si>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</si>
  <si>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</si>
  <si>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</si>
  <si>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</si>
  <si>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</si>
  <si>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</si>
  <si>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</si>
  <si>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</si>
  <si>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</si>
  <si>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</si>
  <si>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</si>
  <si>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</si>
  <si>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</si>
  <si>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</si>
  <si>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</si>
  <si>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</si>
  <si>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</si>
  <si>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</si>
  <si>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</si>
  <si>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</si>
  <si>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</si>
  <si>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</si>
  <si>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</si>
  <si>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</si>
  <si>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</si>
  <si>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</si>
  <si>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</si>
  <si>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</si>
  <si>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</si>
  <si>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</si>
  <si>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</si>
  <si>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</si>
  <si>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</si>
  <si>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</si>
  <si>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</si>
  <si>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</si>
  <si>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</si>
  <si>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</si>
  <si>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</si>
  <si>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</si>
  <si>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</si>
  <si>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</si>
  <si>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</si>
  <si>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</si>
  <si>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</si>
  <si>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</si>
  <si>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</si>
  <si>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</si>
  <si>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</si>
  <si>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</si>
  <si>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</si>
  <si>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</si>
  <si>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</si>
  <si>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</si>
  <si>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</si>
  <si>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</si>
  <si>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</si>
  <si>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</si>
  <si>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</si>
  <si>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</si>
  <si>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</si>
  <si>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</si>
  <si>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</si>
  <si>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</si>
  <si>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</si>
  <si>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</si>
  <si>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</si>
  <si>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</si>
  <si>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</si>
  <si>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</si>
  <si>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</si>
  <si>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</si>
  <si>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</si>
  <si>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</si>
  <si>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</si>
  <si>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</si>
  <si>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</si>
  <si>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</si>
  <si>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</si>
  <si>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</si>
  <si>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</si>
  <si>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</si>
  <si>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</si>
  <si>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</si>
  <si>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</si>
  <si>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</si>
  <si>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</si>
  <si>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</si>
  <si>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</si>
  <si>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</si>
  <si>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</si>
  <si>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</si>
  <si>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</si>
  <si>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</si>
  <si>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</si>
  <si>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</si>
  <si>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</si>
  <si>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</si>
  <si>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</si>
  <si>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</si>
  <si>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</si>
  <si>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</si>
  <si>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</si>
  <si>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</si>
  <si>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</si>
  <si>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</si>
  <si>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</si>
  <si>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</si>
  <si>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</si>
  <si>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</si>
  <si>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</si>
  <si>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</si>
  <si>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</si>
  <si>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</si>
  <si>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</si>
  <si>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</si>
  <si>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</si>
  <si>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</si>
  <si>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</si>
  <si>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</si>
  <si>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</si>
  <si>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</si>
  <si>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</si>
  <si>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</si>
  <si>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</si>
  <si>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</si>
  <si>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</si>
  <si>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</si>
  <si>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</si>
  <si>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</si>
  <si>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</si>
  <si>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</si>
  <si>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</si>
  <si>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</si>
  <si>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</si>
  <si>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</si>
  <si>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</si>
  <si>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</si>
  <si>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</si>
  <si>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</si>
  <si>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</si>
  <si>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</si>
  <si>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</si>
  <si>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</si>
  <si>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</si>
  <si>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</si>
  <si>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</si>
  <si>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</si>
  <si>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</si>
  <si>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</si>
  <si>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</si>
  <si>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</si>
  <si>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</si>
  <si>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</si>
  <si>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</si>
  <si>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</si>
  <si>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</si>
  <si>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</si>
  <si>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</si>
  <si>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</si>
  <si>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</si>
  <si>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</si>
  <si>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</si>
  <si>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</si>
  <si>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</si>
  <si>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</si>
  <si>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</si>
  <si>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</si>
  <si>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</si>
  <si>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</si>
  <si>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</si>
  <si>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</si>
  <si>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</si>
  <si>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</si>
  <si>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</si>
  <si>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</si>
  <si>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</si>
  <si>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</si>
  <si>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</si>
  <si>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</si>
  <si>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</si>
  <si>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</si>
  <si>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</si>
  <si>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</si>
  <si>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</si>
  <si>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</si>
  <si>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</si>
  <si>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</si>
  <si>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</si>
  <si>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</si>
  <si>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</si>
  <si>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</si>
  <si>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</si>
  <si>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</si>
  <si>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</si>
  <si>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</si>
  <si>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</si>
  <si>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</si>
  <si>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</si>
  <si>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</si>
  <si>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</si>
  <si>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</si>
  <si>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</si>
  <si>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</si>
  <si>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</si>
  <si>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</si>
  <si>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</si>
  <si>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</si>
  <si>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</si>
  <si>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</si>
  <si>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</si>
  <si>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</si>
  <si>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</si>
  <si>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</si>
  <si>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</si>
  <si>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</si>
  <si>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</si>
  <si>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</si>
  <si>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</si>
  <si>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</si>
  <si>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</si>
  <si>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</si>
  <si>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</si>
  <si>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</si>
  <si>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</si>
  <si>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</si>
  <si>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</si>
  <si>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</si>
  <si>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</si>
  <si>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</si>
  <si>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</si>
  <si>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</si>
  <si>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</si>
  <si>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</si>
  <si>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</si>
  <si>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</si>
  <si>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</si>
  <si>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</si>
  <si>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</si>
  <si>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</si>
  <si>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</si>
  <si>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</si>
  <si>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</si>
  <si>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</si>
  <si>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</si>
  <si>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</si>
  <si>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</si>
  <si>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</si>
  <si>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</si>
  <si>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</si>
  <si>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</si>
  <si>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</si>
  <si>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</si>
  <si>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</si>
  <si>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</si>
  <si>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</si>
  <si>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</si>
  <si>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</si>
  <si>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</si>
  <si>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</si>
  <si>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</si>
  <si>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</si>
  <si>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</si>
  <si>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</si>
  <si>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</si>
  <si>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</si>
  <si>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</si>
  <si>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</si>
  <si>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</si>
  <si>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</si>
  <si>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</si>
  <si>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</si>
  <si>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</si>
  <si>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</si>
  <si>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</si>
  <si>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</si>
  <si>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</si>
  <si>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</si>
  <si>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</si>
  <si>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</si>
  <si>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</si>
  <si>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</si>
  <si>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</si>
  <si>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</si>
  <si>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</si>
  <si>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</si>
  <si>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</si>
  <si>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</si>
  <si>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</si>
  <si>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</si>
  <si>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</si>
  <si>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</si>
  <si>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</si>
  <si>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</si>
  <si>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</si>
  <si>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</si>
  <si>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</si>
  <si>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</si>
  <si>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</si>
  <si>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</si>
  <si>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</si>
  <si>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</si>
  <si>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</si>
  <si>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</si>
  <si>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</si>
  <si>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</si>
  <si>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</si>
  <si>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</si>
  <si>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</si>
  <si>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</si>
  <si>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</si>
  <si>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</si>
  <si>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</si>
  <si>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</si>
  <si>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</si>
  <si>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</si>
  <si>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</si>
  <si>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</si>
  <si>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</si>
  <si>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</si>
  <si>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</si>
  <si>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</si>
  <si>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</si>
  <si>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</si>
  <si>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</si>
  <si>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</si>
  <si>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</si>
  <si>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</si>
  <si>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</si>
  <si>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</si>
  <si>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</si>
  <si>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</si>
  <si>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</si>
  <si>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</si>
  <si>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</si>
  <si>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</si>
  <si>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</si>
  <si>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</si>
  <si>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</si>
  <si>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</si>
  <si>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</si>
  <si>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</si>
  <si>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</si>
  <si>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</si>
  <si>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</si>
  <si>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</si>
  <si>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</si>
  <si>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</si>
  <si>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</si>
  <si>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</si>
  <si>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</si>
  <si>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</si>
  <si>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</si>
  <si>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</si>
  <si>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</si>
  <si>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</si>
  <si>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</si>
  <si>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</si>
  <si>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</si>
  <si>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</si>
  <si>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</si>
  <si>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</si>
  <si>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</si>
  <si>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</si>
  <si>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</si>
  <si>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</si>
  <si>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</si>
  <si>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</si>
  <si>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</si>
  <si>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</si>
  <si>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</si>
  <si>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</si>
  <si>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</si>
  <si>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</si>
  <si>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</si>
  <si>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</si>
  <si>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</si>
  <si>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</si>
  <si>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</si>
  <si>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</si>
  <si>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</si>
  <si>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</si>
  <si>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</si>
  <si>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</si>
  <si>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</si>
  <si>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</si>
  <si>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</si>
  <si>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</si>
  <si>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</si>
  <si>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</si>
  <si>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</si>
  <si>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</si>
  <si>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</si>
  <si>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</si>
  <si>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</si>
  <si>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</si>
  <si>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</si>
  <si>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</si>
  <si>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</si>
  <si>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</si>
  <si>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</si>
  <si>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</si>
  <si>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</si>
  <si>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</si>
  <si>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</si>
  <si>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</si>
  <si>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</si>
  <si>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</si>
  <si>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</si>
  <si>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</si>
  <si>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</si>
  <si>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</si>
  <si>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</si>
  <si>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</si>
  <si>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</si>
  <si>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</si>
  <si>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</si>
  <si>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</si>
  <si>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</si>
  <si>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</si>
  <si>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</si>
  <si>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</si>
  <si>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</si>
  <si>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</si>
  <si>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</si>
  <si>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</si>
  <si>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</si>
  <si>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</si>
  <si>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</si>
  <si>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</si>
  <si>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</si>
  <si>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</si>
  <si>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</si>
  <si>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</si>
  <si>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</si>
  <si>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</si>
  <si>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</si>
  <si>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</si>
  <si>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</si>
  <si>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</si>
  <si>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</si>
  <si>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</si>
  <si>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</si>
  <si>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</si>
  <si>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</si>
  <si>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</si>
  <si>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</si>
  <si>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</si>
  <si>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</si>
  <si>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</si>
  <si>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</si>
  <si>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</si>
  <si>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</si>
  <si>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</si>
  <si>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</si>
  <si>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</si>
  <si>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</si>
  <si>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</si>
  <si>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</si>
  <si>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</si>
  <si>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</si>
  <si>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</si>
  <si>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</si>
  <si>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</si>
  <si>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</si>
  <si>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</si>
  <si>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</si>
  <si>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</si>
  <si>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</si>
  <si>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</si>
  <si>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</si>
  <si>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</si>
  <si>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</si>
  <si>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</si>
  <si>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</si>
  <si>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</si>
  <si>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</si>
  <si>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</si>
  <si>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</si>
  <si>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</si>
  <si>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</si>
  <si>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</si>
  <si>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</si>
  <si>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</si>
  <si>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</si>
  <si>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</si>
  <si>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</si>
  <si>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</si>
  <si>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</si>
  <si>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</si>
  <si>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</si>
  <si>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</si>
  <si>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</si>
  <si>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</si>
  <si>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</si>
  <si>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</si>
  <si>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</si>
  <si>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</si>
  <si>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</si>
  <si>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</si>
  <si>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</si>
  <si>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</si>
  <si>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</si>
  <si>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</si>
  <si>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</si>
  <si>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</si>
  <si>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</si>
  <si>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</si>
  <si>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</si>
  <si>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</si>
  <si>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</si>
  <si>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</si>
  <si>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</si>
  <si>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</si>
  <si>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</si>
  <si>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</si>
  <si>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</si>
  <si>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</si>
  <si>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</si>
  <si>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</si>
  <si>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</si>
  <si>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</si>
  <si>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</si>
  <si>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</si>
  <si>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</si>
  <si>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</si>
  <si>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</si>
  <si>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</si>
  <si>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</si>
  <si>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</si>
  <si>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</si>
  <si>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</si>
  <si>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</si>
  <si>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</si>
  <si>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</si>
  <si>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</si>
  <si>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</si>
  <si>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</si>
  <si>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</si>
  <si>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</si>
  <si>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</si>
  <si>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</si>
  <si>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</si>
  <si>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</si>
  <si>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</si>
  <si>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</si>
  <si>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</si>
  <si>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</si>
  <si>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</si>
  <si>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</si>
  <si>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</si>
  <si>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</si>
  <si>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</si>
  <si>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</si>
  <si>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</si>
  <si>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</si>
  <si>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</si>
  <si>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</si>
  <si>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</si>
  <si>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</si>
  <si>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</si>
  <si>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</si>
  <si>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</si>
  <si>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</si>
  <si>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</si>
  <si>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</si>
  <si>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</si>
  <si>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</si>
  <si>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</si>
  <si>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</si>
  <si>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</si>
  <si>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</si>
  <si>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</si>
  <si>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</si>
  <si>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</si>
  <si>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</si>
  <si>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</si>
  <si>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</si>
  <si>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</si>
  <si>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</si>
  <si>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</si>
  <si>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</si>
  <si>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</si>
  <si>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</si>
  <si>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</si>
  <si>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</si>
  <si>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</si>
  <si>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</si>
  <si>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</si>
  <si>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</si>
  <si>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</si>
  <si>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</si>
  <si>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</si>
  <si>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</si>
  <si>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</si>
  <si>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</si>
  <si>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</si>
  <si>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</si>
  <si>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</si>
  <si>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</si>
  <si>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</si>
  <si>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</si>
  <si>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</si>
  <si>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</si>
  <si>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</si>
  <si>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</si>
  <si>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</si>
  <si>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</si>
  <si>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</si>
  <si>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</si>
  <si>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</si>
  <si>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</si>
  <si>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</si>
  <si>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</si>
  <si>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</si>
  <si>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</si>
  <si>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</si>
  <si>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</si>
  <si>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</si>
  <si>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</si>
  <si>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</si>
  <si>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</si>
  <si>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</si>
  <si>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</si>
  <si>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</si>
  <si>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</si>
  <si>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</si>
  <si>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</si>
  <si>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</si>
  <si>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</si>
  <si>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</si>
  <si>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</si>
  <si>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</si>
  <si>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</si>
  <si>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</si>
  <si>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</si>
  <si>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</si>
  <si>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</si>
  <si>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</si>
  <si>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</si>
  <si>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</si>
  <si>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</si>
  <si>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</si>
  <si>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</si>
  <si>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</si>
  <si>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</si>
  <si>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</si>
  <si>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</si>
  <si>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</si>
  <si>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</si>
  <si>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</si>
  <si>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</si>
  <si>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</si>
  <si>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</si>
  <si>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</si>
  <si>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</si>
  <si>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</si>
  <si>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</si>
  <si>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</si>
  <si>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</si>
  <si>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</si>
  <si>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</si>
  <si>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</si>
  <si>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</si>
  <si>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</si>
  <si>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</si>
  <si>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</si>
  <si>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</si>
  <si>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</si>
  <si>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</si>
  <si>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</si>
  <si>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</si>
  <si>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</si>
  <si>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</si>
  <si>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</si>
  <si>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</si>
  <si>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</si>
  <si>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</si>
  <si>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</si>
  <si>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</si>
  <si>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</si>
  <si>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</si>
  <si>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</si>
  <si>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</si>
  <si>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</si>
  <si>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</si>
  <si>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</si>
  <si>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</si>
  <si>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</si>
  <si>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</si>
  <si>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</si>
  <si>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</si>
  <si>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</si>
  <si>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</si>
  <si>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</si>
  <si>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</si>
  <si>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</si>
  <si>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</si>
  <si>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</si>
  <si>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</si>
  <si>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</si>
  <si>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</si>
  <si>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</si>
  <si>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</si>
  <si>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</si>
  <si>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</si>
  <si>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</si>
  <si>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</si>
  <si>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</si>
  <si>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</si>
  <si>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</si>
  <si>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</si>
  <si>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</si>
  <si>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</si>
  <si>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</si>
  <si>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</si>
  <si>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</si>
  <si>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</si>
  <si>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</si>
  <si>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</si>
  <si>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</si>
  <si>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</si>
  <si>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</si>
  <si>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</si>
  <si>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</si>
  <si>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</si>
  <si>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</si>
  <si>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</si>
  <si>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</si>
  <si>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</si>
  <si>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</si>
  <si>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</si>
  <si>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</si>
  <si>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</si>
  <si>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</si>
  <si>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</si>
  <si>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</si>
  <si>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</si>
  <si>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</si>
  <si>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</si>
  <si>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</si>
  <si>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</si>
  <si>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</si>
  <si>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</si>
  <si>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</si>
  <si>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</si>
  <si>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</si>
  <si>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</si>
  <si>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</si>
  <si>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</si>
  <si>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</si>
  <si>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</si>
  <si>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</si>
  <si>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</si>
  <si>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</si>
  <si>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</si>
  <si>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</si>
  <si>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</si>
  <si>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</si>
  <si>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</si>
  <si>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</si>
  <si>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</si>
  <si>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</si>
  <si>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</si>
  <si>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</si>
  <si>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</si>
  <si>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</si>
  <si>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</si>
  <si>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</si>
  <si>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</si>
  <si>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</si>
  <si>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</si>
  <si>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</si>
  <si>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</si>
  <si>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</si>
  <si>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</si>
  <si>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</si>
  <si>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</si>
  <si>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</si>
  <si>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</si>
  <si>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</si>
  <si>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</si>
  <si>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</si>
  <si>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</si>
  <si>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</si>
  <si>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</si>
  <si>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</si>
  <si>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</si>
  <si>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</si>
  <si>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</si>
  <si>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</si>
  <si>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</si>
  <si>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</si>
  <si>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</si>
  <si>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</si>
  <si>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</si>
  <si>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</si>
  <si>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</si>
  <si>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</si>
  <si>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</si>
  <si>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</si>
  <si>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</si>
  <si>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</si>
  <si>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</si>
  <si>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</si>
  <si>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</si>
  <si>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</si>
  <si>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</si>
  <si>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</si>
  <si>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</si>
  <si>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</si>
  <si>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</si>
  <si>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</si>
  <si>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</si>
  <si>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</si>
  <si>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</si>
  <si>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</si>
  <si>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</si>
  <si>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</si>
  <si>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</si>
  <si>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</si>
  <si>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</si>
  <si>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</si>
  <si>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</si>
  <si>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</si>
  <si>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</si>
  <si>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</si>
  <si>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</si>
  <si>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</si>
  <si>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</si>
  <si>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</si>
  <si>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</si>
  <si>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</si>
  <si>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</si>
  <si>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</si>
  <si>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</si>
  <si>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</si>
  <si>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</si>
  <si>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</si>
  <si>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</si>
  <si>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</si>
  <si>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</si>
  <si>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</si>
  <si>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</si>
  <si>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</si>
  <si>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</si>
  <si>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</si>
  <si>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</si>
  <si>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</si>
  <si>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</si>
  <si>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</si>
  <si>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</si>
  <si>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</si>
  <si>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</si>
  <si>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</si>
  <si>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</si>
  <si>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</si>
  <si>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</si>
  <si>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</si>
  <si>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</si>
  <si>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</si>
  <si>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</si>
  <si>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</si>
  <si>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</si>
  <si>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</si>
  <si>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</si>
  <si>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</si>
  <si>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</si>
  <si>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</si>
  <si>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</si>
  <si>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</si>
  <si>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</si>
  <si>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</si>
  <si>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</si>
  <si>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</si>
  <si>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</si>
  <si>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</si>
  <si>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</si>
  <si>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</si>
  <si>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</si>
  <si>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</si>
  <si>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</si>
  <si>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</si>
  <si>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</si>
  <si>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</si>
  <si>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</si>
  <si>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</si>
  <si>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</si>
  <si>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</si>
  <si>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</si>
  <si>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</si>
  <si>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</si>
  <si>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</si>
  <si>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</si>
  <si>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</si>
  <si>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</si>
  <si>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</si>
  <si>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</si>
  <si>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</si>
  <si>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</si>
  <si>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</si>
  <si>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</si>
  <si>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</si>
  <si>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</si>
  <si>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</si>
  <si>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</si>
  <si>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</si>
  <si>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</si>
  <si>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</si>
  <si>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</si>
  <si>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</si>
  <si>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</si>
  <si>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</si>
  <si>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</si>
  <si>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</si>
  <si>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</si>
  <si>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</si>
  <si>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</si>
  <si>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</si>
  <si>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</si>
  <si>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</si>
  <si>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</si>
  <si>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</si>
  <si>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</si>
  <si>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</si>
  <si>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</si>
  <si>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</si>
  <si>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</si>
  <si>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</si>
  <si>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</si>
  <si>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</si>
  <si>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</si>
  <si>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</si>
  <si>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</si>
  <si>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</si>
  <si>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</si>
  <si>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</si>
  <si>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</si>
  <si>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</si>
  <si>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</si>
  <si>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</si>
  <si>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</si>
  <si>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</si>
  <si>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</si>
  <si>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</si>
  <si>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</si>
  <si>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</si>
  <si>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</si>
  <si>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</si>
  <si>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</si>
  <si>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</si>
  <si>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</si>
  <si>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</si>
  <si>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</si>
  <si>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</si>
  <si>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</si>
  <si>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</si>
  <si>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</si>
  <si>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</si>
  <si>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</si>
  <si>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</si>
  <si>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</si>
  <si>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</si>
  <si>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</si>
  <si>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</si>
  <si>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</si>
  <si>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</si>
  <si>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</si>
  <si>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</si>
  <si>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</si>
  <si>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</si>
  <si>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</si>
  <si>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</si>
  <si>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</si>
  <si>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</si>
  <si>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</si>
  <si>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</si>
  <si>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</si>
  <si>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</si>
  <si>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</si>
  <si>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</si>
  <si>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</si>
  <si>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</si>
  <si>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</si>
  <si>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</si>
  <si>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</si>
  <si>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</si>
  <si>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</si>
  <si>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</si>
  <si>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</si>
  <si>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</si>
  <si>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</si>
  <si>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</si>
  <si>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</si>
  <si>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</si>
  <si>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</si>
  <si>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</si>
  <si>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</si>
  <si>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</si>
  <si>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</si>
  <si>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</si>
  <si>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</si>
  <si>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</si>
  <si>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</si>
  <si>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</si>
  <si>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</si>
  <si>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</si>
  <si>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</si>
  <si>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</si>
  <si>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</si>
  <si>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</si>
  <si>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</si>
  <si>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</si>
  <si>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</si>
  <si>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</si>
  <si>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</si>
  <si>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</si>
  <si>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</si>
  <si>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</si>
  <si>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</si>
  <si>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</si>
  <si>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</si>
  <si>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</si>
  <si>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</si>
  <si>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</si>
  <si>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</si>
  <si>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</si>
  <si>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</si>
  <si>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</si>
  <si>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</si>
  <si>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</si>
  <si>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</si>
  <si>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</si>
  <si>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</si>
  <si>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</si>
  <si>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</si>
  <si>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</si>
  <si>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</si>
  <si>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</si>
  <si>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</si>
  <si>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</si>
  <si>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</si>
  <si>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</si>
  <si>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</si>
  <si>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</si>
  <si>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</si>
  <si>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</si>
  <si>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</si>
  <si>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</si>
  <si>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</si>
  <si>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</si>
  <si>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</si>
  <si>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</si>
  <si>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</si>
  <si>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</si>
  <si>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</si>
  <si>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</si>
  <si>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</si>
  <si>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</si>
  <si>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</si>
  <si>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</si>
  <si>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</si>
  <si>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</si>
  <si>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</si>
  <si>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</si>
  <si>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</si>
  <si>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</si>
  <si>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</si>
  <si>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</si>
  <si>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</si>
  <si>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</si>
  <si>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</si>
  <si>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</si>
  <si>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</si>
  <si>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</si>
  <si>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</si>
  <si>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</si>
  <si>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</si>
  <si>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</si>
  <si>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</si>
  <si>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</si>
  <si>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</si>
  <si>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</si>
  <si>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</si>
  <si>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</si>
  <si>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</si>
  <si>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</si>
  <si>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</si>
  <si>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</si>
  <si>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</si>
  <si>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</si>
  <si>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</si>
  <si>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</si>
  <si>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</si>
  <si>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</si>
  <si>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</si>
  <si>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</si>
  <si>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</si>
  <si>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</si>
  <si>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</si>
  <si>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</si>
  <si>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</si>
  <si>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</si>
  <si>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</si>
  <si>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</si>
  <si>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</si>
  <si>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</si>
  <si>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</si>
  <si>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</si>
  <si>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</si>
  <si>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</si>
  <si>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</si>
  <si>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</si>
  <si>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</si>
  <si>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</si>
  <si>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</si>
  <si>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</si>
  <si>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</si>
  <si>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</si>
  <si>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</si>
  <si>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</si>
  <si>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</si>
  <si>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</si>
  <si>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</si>
  <si>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</si>
  <si>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</si>
  <si>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</si>
  <si>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</si>
  <si>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</si>
  <si>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</si>
  <si>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</si>
  <si>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</si>
  <si>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</si>
  <si>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</si>
  <si>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</si>
  <si>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</si>
  <si>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</si>
  <si>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</si>
  <si>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</si>
  <si>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</si>
  <si>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</si>
  <si>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</si>
  <si>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</si>
  <si>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</si>
  <si>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</si>
  <si>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</si>
  <si>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</si>
  <si>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</si>
  <si>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</si>
  <si>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</si>
  <si>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</si>
  <si>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</si>
  <si>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</si>
  <si>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</si>
  <si>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</si>
  <si>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</si>
  <si>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</si>
  <si>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</si>
  <si>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</si>
  <si>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</si>
  <si>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</si>
  <si>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</si>
  <si>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</si>
  <si>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</si>
  <si>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</si>
  <si>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</si>
  <si>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</si>
  <si>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</si>
  <si>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</si>
  <si>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</si>
  <si>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</si>
  <si>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</si>
  <si>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</si>
  <si>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</si>
  <si>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</si>
  <si>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</si>
  <si>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</si>
  <si>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</si>
  <si>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</si>
  <si>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</si>
  <si>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</si>
  <si>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</si>
  <si>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</si>
  <si>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</si>
  <si>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</si>
  <si>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</si>
  <si>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</si>
  <si>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</si>
  <si>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</si>
  <si>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</si>
  <si>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</si>
  <si>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</si>
  <si>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</si>
  <si>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</si>
  <si>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</si>
  <si>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</si>
  <si>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</si>
  <si>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</si>
  <si>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</si>
  <si>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</si>
  <si>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</si>
  <si>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</si>
  <si>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</si>
  <si>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</si>
  <si>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</si>
  <si>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</si>
  <si>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</si>
  <si>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</si>
  <si>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</si>
  <si>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</si>
  <si>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</si>
  <si>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</si>
  <si>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</si>
  <si>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</si>
  <si>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</si>
  <si>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</si>
  <si>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</si>
  <si>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</si>
  <si>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</si>
  <si>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</si>
  <si>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</si>
  <si>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</si>
  <si>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</si>
  <si>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</si>
  <si>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</si>
  <si>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</si>
  <si>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</si>
  <si>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</si>
  <si>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</si>
  <si>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</si>
  <si>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</si>
  <si>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</si>
  <si>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</si>
  <si>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</si>
  <si>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</si>
  <si>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</si>
  <si>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</si>
  <si>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</si>
  <si>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</si>
  <si>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</si>
  <si>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</si>
  <si>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</si>
  <si>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</si>
  <si>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</si>
  <si>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</si>
  <si>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</si>
  <si>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</si>
  <si>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</si>
  <si>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</si>
  <si>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</si>
  <si>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</si>
  <si>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</si>
  <si>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</si>
  <si>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</si>
  <si>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</si>
  <si>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</si>
  <si>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</si>
  <si>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</si>
  <si>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</si>
  <si>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</si>
  <si>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</si>
  <si>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</si>
  <si>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</si>
  <si>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</si>
  <si>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</si>
  <si>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</si>
  <si>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</si>
  <si>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</si>
  <si>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</si>
  <si>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</si>
  <si>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</si>
  <si>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</si>
  <si>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</si>
  <si>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</si>
  <si>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</si>
  <si>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</si>
  <si>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</si>
  <si>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</si>
  <si>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</si>
  <si>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</si>
  <si>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</si>
  <si>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</si>
  <si>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</si>
  <si>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</si>
  <si>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</si>
  <si>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</si>
  <si>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</si>
  <si>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</si>
  <si>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</si>
  <si>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</si>
  <si>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</si>
  <si>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</si>
  <si>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</si>
  <si>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</si>
  <si>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</si>
  <si>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</si>
  <si>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</si>
  <si>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</si>
  <si>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</si>
  <si>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</si>
  <si>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</si>
  <si>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</si>
  <si>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</si>
  <si>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</si>
  <si>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</si>
  <si>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</si>
  <si>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</si>
  <si>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</si>
  <si>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</si>
  <si>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</si>
  <si>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</si>
  <si>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</si>
  <si>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</si>
  <si>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</si>
  <si>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</si>
  <si>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</si>
  <si>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</si>
  <si>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</si>
  <si>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</si>
  <si>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</si>
  <si>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</si>
  <si>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</si>
  <si>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</si>
  <si>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</si>
  <si>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</si>
  <si>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</si>
  <si>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</si>
  <si>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</si>
  <si>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</si>
  <si>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</si>
  <si>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</si>
  <si>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</si>
  <si>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</si>
  <si>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</si>
  <si>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</si>
  <si>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</si>
  <si>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</si>
  <si>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</si>
  <si>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</si>
  <si>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</si>
  <si>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</si>
  <si>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</si>
  <si>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</si>
  <si>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</si>
  <si>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</si>
  <si>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</si>
  <si>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</si>
  <si>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</si>
  <si>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</si>
  <si>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</si>
  <si>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</si>
  <si>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</si>
  <si>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</si>
  <si>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</si>
  <si>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</si>
  <si>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</si>
  <si>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</si>
  <si>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</si>
  <si>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</si>
  <si>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</si>
  <si>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</si>
  <si>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</si>
  <si>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</si>
  <si>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</si>
  <si>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</si>
  <si>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</si>
  <si>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</si>
  <si>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</si>
  <si>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</si>
  <si>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</si>
  <si>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</si>
  <si>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</si>
  <si>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</si>
  <si>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</si>
  <si>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</si>
  <si>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</si>
  <si>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</si>
  <si>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</si>
  <si>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</si>
  <si>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</si>
  <si>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</si>
  <si>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</si>
  <si>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</si>
  <si>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</si>
  <si>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</si>
  <si>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</si>
  <si>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</si>
  <si>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</si>
  <si>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</si>
  <si>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</si>
  <si>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</si>
  <si>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</si>
  <si>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</si>
  <si>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</si>
  <si>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</si>
  <si>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</si>
  <si>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</si>
  <si>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</si>
  <si>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</si>
  <si>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</si>
  <si>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</si>
  <si>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</si>
  <si>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</si>
  <si>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</si>
  <si>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</si>
  <si>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</si>
  <si>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</si>
  <si>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</si>
  <si>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</si>
  <si>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</si>
  <si>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</si>
  <si>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</si>
  <si>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</si>
  <si>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</si>
  <si>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</si>
  <si>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</si>
  <si>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</si>
  <si>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</si>
  <si>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</si>
  <si>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</si>
  <si>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</si>
  <si>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</si>
  <si>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</si>
  <si>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</si>
  <si>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</si>
  <si>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</si>
  <si>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</si>
  <si>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</si>
  <si>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</si>
  <si>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</si>
  <si>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</si>
  <si>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</si>
  <si>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</si>
  <si>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</si>
  <si>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</si>
  <si>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</si>
  <si>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</si>
  <si>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</si>
  <si>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</si>
  <si>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</si>
  <si>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</si>
  <si>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</si>
  <si>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</si>
  <si>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</si>
  <si>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</si>
  <si>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</si>
  <si>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</si>
  <si>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</si>
  <si>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</si>
  <si>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</si>
  <si>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</si>
  <si>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</si>
  <si>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</si>
  <si>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</si>
  <si>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</si>
  <si>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</si>
  <si>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</si>
  <si>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</si>
  <si>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</si>
  <si>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</si>
  <si>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</si>
  <si>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</si>
  <si>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</si>
  <si>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</si>
  <si>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</si>
  <si>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</si>
  <si>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</si>
  <si>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</si>
  <si>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</si>
  <si>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</si>
  <si>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</si>
  <si>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</si>
  <si>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</si>
  <si>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</si>
  <si>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</si>
  <si>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</si>
  <si>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</si>
  <si>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</si>
  <si>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</si>
  <si>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</si>
  <si>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</si>
  <si>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</si>
  <si>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</si>
  <si>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</si>
  <si>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</si>
  <si>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</si>
  <si>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</si>
  <si>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</si>
  <si>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</si>
  <si>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</si>
  <si>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</si>
  <si>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</si>
  <si>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</si>
  <si>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</si>
  <si>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</si>
  <si>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</si>
  <si>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</si>
  <si>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</si>
  <si>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</si>
  <si>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</si>
  <si>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</si>
  <si>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</si>
  <si>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</si>
  <si>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</si>
  <si>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</si>
  <si>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</si>
  <si>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</si>
  <si>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</si>
  <si>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</si>
  <si>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</si>
  <si>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</si>
  <si>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</si>
  <si>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</si>
  <si>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</si>
  <si>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</si>
  <si>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</si>
  <si>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</si>
  <si>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</si>
  <si>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</si>
  <si>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</si>
  <si>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</si>
  <si>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</si>
  <si>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</si>
  <si>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</si>
  <si>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</si>
  <si>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</si>
  <si>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</si>
  <si>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</si>
  <si>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</si>
  <si>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</si>
  <si>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</si>
  <si>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</si>
  <si>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</si>
  <si>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</si>
  <si>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</si>
  <si>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</si>
  <si>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</si>
  <si>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</si>
  <si>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</si>
  <si>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</si>
  <si>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</si>
  <si>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</si>
  <si>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</si>
  <si>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</si>
  <si>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</si>
  <si>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</si>
  <si>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</si>
  <si>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</si>
  <si>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</si>
  <si>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</si>
  <si>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</si>
  <si>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</si>
  <si>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</si>
  <si>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</si>
  <si>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</si>
  <si>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</si>
  <si>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</si>
  <si>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</si>
  <si>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</si>
  <si>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</si>
  <si>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</si>
  <si>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</si>
  <si>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</si>
  <si>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</si>
  <si>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</si>
  <si>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</si>
  <si>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</si>
  <si>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</si>
  <si>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</si>
  <si>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</si>
  <si>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</si>
  <si>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</si>
  <si>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</si>
  <si>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</si>
  <si>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</si>
  <si>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</si>
  <si>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</si>
  <si>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</si>
  <si>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</si>
  <si>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</si>
  <si>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</si>
  <si>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</si>
  <si>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</si>
  <si>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</si>
  <si>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</si>
  <si>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</si>
  <si>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</si>
  <si>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</si>
  <si>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</si>
  <si>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</si>
  <si>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</si>
  <si>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</si>
  <si>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</si>
  <si>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</si>
  <si>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</si>
  <si>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</si>
  <si>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</si>
  <si>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</si>
  <si>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</si>
  <si>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</si>
  <si>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</si>
  <si>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</si>
  <si>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</si>
  <si>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</si>
  <si>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</si>
  <si>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</si>
  <si>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</si>
  <si>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</si>
  <si>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</si>
  <si>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</si>
  <si>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</si>
  <si>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</si>
  <si>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</si>
  <si>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</si>
  <si>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</si>
  <si>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</si>
  <si>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</si>
  <si>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</si>
  <si>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</si>
  <si>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</si>
  <si>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</si>
  <si>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</si>
  <si>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</si>
  <si>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</si>
  <si>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</si>
  <si>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</si>
  <si>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</si>
  <si>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</si>
  <si>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</si>
  <si>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</si>
  <si>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</si>
  <si>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</si>
  <si>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</si>
  <si>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</si>
  <si>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</si>
  <si>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</si>
  <si>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</si>
  <si>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</si>
  <si>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</si>
  <si>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</si>
  <si>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</si>
  <si>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</si>
  <si>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</si>
  <si>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</si>
  <si>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</si>
  <si>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</si>
  <si>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</si>
  <si>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</si>
  <si>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</si>
  <si>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</si>
  <si>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</si>
  <si>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</si>
  <si>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</si>
  <si>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</si>
  <si>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</si>
  <si>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</si>
  <si>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</si>
  <si>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</si>
  <si>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</si>
  <si>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</si>
  <si>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</si>
  <si>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</si>
  <si>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</si>
  <si>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</si>
  <si>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</si>
  <si>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</si>
  <si>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</si>
  <si>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</si>
  <si>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</si>
  <si>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</si>
  <si>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</si>
  <si>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</si>
  <si>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</si>
  <si>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</si>
  <si>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</si>
  <si>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</si>
  <si>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</si>
  <si>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</si>
  <si>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</si>
  <si>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</si>
  <si>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</si>
  <si>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</si>
  <si>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</si>
  <si>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</si>
  <si>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</si>
  <si>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</si>
  <si>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</si>
  <si>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</si>
  <si>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</si>
  <si>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</si>
  <si>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</si>
  <si>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</si>
  <si>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</si>
  <si>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</si>
  <si>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</si>
  <si>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</si>
  <si>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</si>
  <si>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</si>
  <si>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</si>
  <si>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</si>
  <si>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</si>
  <si>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</si>
  <si>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</si>
  <si>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</si>
  <si>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</si>
  <si>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</si>
  <si>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</si>
  <si>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</si>
  <si>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</si>
  <si>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</si>
  <si>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</si>
  <si>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</si>
  <si>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</si>
  <si>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</si>
  <si>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</si>
  <si>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</si>
  <si>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</si>
  <si>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</si>
  <si>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</si>
  <si>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</si>
  <si>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</si>
  <si>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</si>
  <si>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</si>
  <si>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</si>
  <si>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</si>
  <si>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</si>
  <si>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</si>
  <si>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</si>
  <si>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</si>
  <si>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</si>
  <si>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</si>
  <si>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</si>
  <si>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</si>
  <si>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</si>
  <si>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</si>
  <si>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</si>
  <si>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</si>
  <si>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</si>
  <si>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</si>
  <si>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</si>
  <si>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</si>
  <si>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</si>
  <si>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</si>
  <si>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</si>
  <si>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</si>
  <si>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</si>
  <si>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</si>
  <si>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</si>
  <si>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</si>
  <si>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</si>
  <si>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</si>
  <si>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</si>
  <si>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</si>
  <si>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</si>
  <si>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</si>
  <si>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</si>
  <si>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</si>
  <si>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</si>
  <si>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</si>
  <si>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</si>
  <si>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</si>
  <si>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</si>
  <si>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</si>
  <si>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</si>
  <si>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</si>
  <si>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</si>
  <si>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</si>
  <si>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</si>
  <si>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</si>
  <si>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</si>
  <si>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</si>
  <si>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</si>
  <si>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</si>
  <si>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</si>
  <si>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</si>
  <si>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</si>
  <si>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</si>
  <si>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</si>
  <si>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</si>
  <si>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</si>
  <si>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</si>
  <si>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</si>
  <si>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</si>
  <si>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</si>
  <si>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</si>
  <si>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</si>
  <si>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</si>
  <si>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</si>
  <si>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</si>
  <si>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</si>
  <si>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</si>
  <si>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</si>
  <si>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</si>
  <si>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</si>
  <si>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</si>
  <si>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</si>
  <si>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</si>
  <si>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</si>
  <si>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</si>
  <si>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</si>
  <si>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</si>
  <si>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</si>
  <si>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</si>
  <si>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</si>
  <si>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</si>
  <si>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</si>
  <si>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</si>
  <si>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</si>
  <si>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</si>
  <si>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</si>
  <si>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</si>
  <si>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</si>
  <si>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</si>
  <si>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</si>
  <si>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</si>
  <si>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</si>
  <si>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</si>
  <si>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</si>
  <si>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</si>
  <si>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</si>
  <si>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</si>
  <si>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</si>
  <si>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</si>
  <si>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</si>
  <si>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</si>
  <si>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</si>
  <si>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</si>
  <si>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</si>
  <si>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</si>
  <si>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</si>
  <si>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</si>
  <si>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</si>
  <si>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</si>
  <si>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</si>
  <si>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</si>
  <si>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</si>
  <si>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</si>
  <si>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</si>
  <si>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</si>
  <si>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</si>
  <si>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</si>
  <si>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</si>
  <si>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</si>
  <si>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</si>
  <si>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</si>
  <si>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</si>
  <si>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</si>
  <si>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</si>
  <si>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</si>
  <si>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</si>
  <si>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</si>
  <si>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</si>
  <si>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</si>
  <si>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</si>
  <si>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</si>
  <si>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</si>
  <si>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</si>
  <si>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</si>
  <si>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</si>
  <si>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</si>
  <si>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</si>
  <si>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</si>
  <si>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</si>
  <si>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</si>
  <si>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</si>
  <si>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</si>
  <si>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</si>
  <si>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</si>
  <si>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</si>
  <si>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</si>
  <si>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</si>
  <si>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</si>
  <si>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</si>
  <si>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</si>
  <si>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</si>
  <si>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</si>
  <si>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</si>
  <si>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</si>
  <si>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</si>
  <si>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</si>
  <si>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</si>
  <si>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</si>
  <si>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</si>
  <si>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</si>
  <si>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</si>
  <si>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</si>
  <si>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</si>
  <si>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</si>
  <si>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</si>
  <si>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</si>
  <si>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</si>
  <si>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</si>
  <si>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</si>
  <si>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</si>
  <si>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</si>
  <si>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</si>
  <si>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</si>
  <si>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</si>
  <si>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</si>
  <si>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</si>
  <si>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</si>
  <si>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</si>
  <si>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</si>
  <si>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</si>
  <si>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</si>
  <si>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</si>
  <si>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</si>
  <si>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</si>
  <si>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</si>
  <si>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</si>
  <si>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</si>
  <si>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</si>
  <si>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</si>
  <si>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</si>
  <si>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</si>
  <si>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</si>
  <si>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</si>
  <si>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</si>
  <si>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</si>
  <si>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</si>
  <si>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</si>
  <si>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</si>
  <si>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</si>
  <si>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</si>
  <si>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</si>
  <si>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</si>
  <si>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</si>
  <si>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</si>
  <si>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</si>
  <si>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</si>
  <si>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</si>
  <si>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</si>
  <si>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</si>
  <si>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</si>
  <si>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</si>
  <si>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</si>
  <si>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</si>
  <si>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</si>
  <si>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</si>
  <si>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</si>
  <si>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</si>
  <si>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</si>
  <si>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</si>
  <si>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</si>
  <si>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</si>
  <si>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</si>
  <si>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</si>
  <si>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</si>
  <si>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</si>
  <si>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</si>
  <si>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</si>
  <si>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</si>
  <si>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</si>
  <si>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</si>
  <si>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</si>
  <si>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</si>
  <si>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</si>
  <si>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</si>
  <si>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</si>
  <si>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</si>
  <si>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</si>
  <si>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</si>
  <si>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</si>
  <si>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</si>
  <si>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</si>
  <si>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</si>
  <si>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</si>
  <si>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</si>
  <si>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</si>
  <si>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</si>
  <si>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</si>
  <si>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</si>
  <si>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</si>
  <si>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</si>
  <si>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</si>
  <si>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</si>
  <si>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</si>
  <si>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</si>
  <si>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</si>
  <si>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</si>
  <si>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</si>
  <si>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</si>
  <si>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</si>
  <si>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</si>
  <si>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</si>
  <si>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</si>
  <si>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</si>
  <si>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</si>
  <si>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</si>
  <si>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</si>
  <si>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</si>
  <si>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</si>
  <si>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</si>
  <si>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</si>
  <si>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</si>
  <si>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</si>
  <si>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</si>
  <si>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</si>
  <si>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</si>
  <si>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</si>
  <si>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</si>
  <si>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</si>
  <si>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</si>
  <si>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</si>
  <si>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</si>
  <si>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</si>
  <si>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</si>
  <si>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</si>
  <si>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</si>
  <si>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</si>
  <si>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</si>
  <si>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</si>
  <si>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</si>
  <si>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</si>
  <si>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</si>
  <si>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</si>
  <si>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</si>
  <si>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</si>
  <si>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</si>
  <si>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</si>
  <si>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</si>
  <si>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</si>
  <si>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</si>
  <si>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</si>
  <si>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</si>
  <si>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</si>
  <si>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</si>
  <si>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</si>
  <si>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</si>
  <si>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</si>
  <si>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</si>
  <si>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</si>
  <si>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</si>
  <si>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</si>
  <si>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</si>
  <si>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</si>
  <si>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</si>
  <si>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</si>
  <si>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</si>
  <si>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</si>
  <si>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</si>
  <si>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</si>
  <si>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</si>
  <si>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</si>
  <si>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</si>
  <si>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</si>
  <si>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</si>
  <si>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</si>
  <si>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</si>
  <si>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</si>
  <si>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</si>
  <si>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</si>
  <si>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</si>
  <si>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</si>
  <si>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</si>
  <si>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</si>
  <si>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</si>
  <si>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</si>
  <si>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</si>
  <si>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</si>
  <si>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</si>
  <si>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</si>
  <si>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</si>
  <si>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</si>
  <si>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</si>
  <si>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</si>
  <si>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</si>
  <si>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</si>
  <si>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</si>
  <si>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</si>
  <si>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</si>
  <si>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</si>
  <si>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</si>
  <si>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</si>
  <si>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</si>
  <si>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</si>
  <si>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</si>
  <si>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</si>
  <si>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</si>
  <si>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</si>
  <si>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</si>
  <si>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</si>
  <si>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</si>
  <si>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</si>
  <si>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</si>
  <si>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</si>
  <si>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</si>
  <si>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</si>
  <si>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</si>
  <si>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</si>
  <si>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</si>
  <si>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</si>
  <si>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</si>
  <si>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</si>
  <si>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</si>
  <si>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</si>
  <si>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</si>
  <si>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</si>
  <si>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</si>
  <si>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</si>
  <si>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</si>
  <si>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</si>
  <si>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</si>
  <si>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</si>
  <si>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</si>
  <si>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</si>
  <si>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</si>
  <si>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</si>
  <si>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</si>
  <si>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</si>
  <si>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</si>
  <si>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</si>
  <si>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</si>
  <si>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</si>
  <si>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</si>
  <si>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</si>
  <si>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</si>
  <si>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</si>
  <si>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</si>
  <si>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</si>
  <si>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</si>
  <si>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</si>
  <si>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</si>
  <si>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</si>
  <si>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</si>
  <si>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</si>
  <si>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</si>
  <si>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</si>
  <si>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</si>
  <si>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</si>
  <si>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</si>
  <si>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</si>
  <si>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</si>
  <si>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</si>
  <si>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</si>
  <si>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</si>
  <si>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</si>
  <si>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</si>
  <si>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</si>
  <si>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</si>
  <si>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</si>
  <si>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</si>
  <si>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</si>
  <si>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</si>
  <si>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</si>
  <si>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</si>
  <si>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</si>
  <si>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</si>
  <si>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</si>
  <si>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</si>
  <si>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</si>
  <si>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</si>
  <si>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</si>
  <si>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</si>
  <si>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</si>
  <si>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</si>
  <si>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</si>
  <si>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</si>
  <si>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</si>
  <si>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</si>
  <si>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</si>
  <si>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</si>
  <si>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</si>
  <si>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</si>
  <si>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</si>
  <si>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</si>
  <si>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</si>
  <si>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</si>
  <si>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</si>
  <si>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</si>
  <si>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</si>
  <si>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</si>
  <si>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</si>
  <si>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</si>
  <si>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</si>
  <si>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</si>
  <si>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</si>
  <si>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</si>
  <si>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</si>
  <si>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</si>
  <si>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</si>
  <si>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</si>
  <si>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</si>
  <si>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</si>
  <si>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</si>
  <si>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</si>
  <si>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</si>
  <si>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</si>
  <si>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</si>
  <si>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</si>
  <si>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</si>
  <si>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</si>
  <si>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</si>
  <si>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</si>
  <si>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</si>
  <si>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</si>
  <si>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</si>
  <si>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</si>
  <si>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</si>
  <si>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</si>
  <si>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</si>
  <si>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</si>
  <si>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</si>
  <si>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</si>
  <si>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</si>
  <si>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</si>
  <si>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</si>
  <si>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</si>
  <si>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</si>
  <si>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</si>
  <si>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</si>
  <si>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</si>
  <si>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</si>
  <si>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</si>
  <si>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</si>
  <si>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</si>
  <si>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</si>
  <si>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</si>
  <si>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</si>
  <si>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</si>
  <si>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</si>
  <si>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</si>
  <si>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</si>
  <si>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</si>
  <si>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</si>
  <si>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</si>
  <si>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</si>
  <si>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</si>
  <si>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</si>
  <si>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</si>
  <si>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</si>
  <si>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</si>
  <si>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</si>
  <si>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</si>
  <si>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</si>
  <si>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</si>
  <si>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</si>
  <si>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</si>
  <si>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</si>
  <si>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</si>
  <si>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</si>
  <si>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</si>
  <si>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</si>
  <si>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</si>
  <si>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</si>
  <si>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</si>
  <si>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</si>
  <si>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</si>
  <si>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</si>
  <si>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</si>
  <si>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</si>
  <si>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</si>
  <si>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</si>
  <si>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</si>
  <si>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</si>
  <si>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</si>
  <si>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</si>
  <si>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</si>
  <si>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</si>
  <si>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</si>
  <si>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</si>
  <si>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</si>
  <si>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</si>
  <si>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</si>
  <si>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</si>
  <si>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</si>
  <si>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</si>
  <si>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</si>
  <si>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</si>
  <si>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</si>
  <si>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</si>
  <si>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</si>
  <si>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</si>
  <si>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</si>
  <si>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</si>
  <si>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</si>
  <si>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</si>
  <si>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</si>
  <si>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</si>
  <si>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</si>
  <si>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</si>
  <si>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</si>
  <si>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</si>
  <si>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</si>
  <si>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</si>
  <si>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</si>
  <si>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</si>
  <si>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</si>
  <si>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</si>
  <si>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</si>
  <si>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</si>
  <si>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</si>
  <si>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</si>
  <si>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</si>
  <si>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</si>
  <si>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</si>
  <si>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</si>
  <si>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</si>
  <si>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</si>
  <si>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</si>
  <si>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</si>
  <si>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</si>
  <si>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</si>
  <si>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</si>
  <si>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</si>
  <si>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</si>
  <si>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</si>
  <si>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</si>
  <si>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</si>
  <si>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</si>
  <si>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</si>
  <si>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</si>
  <si>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</si>
  <si>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</si>
  <si>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</si>
  <si>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</si>
  <si>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</si>
  <si>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</si>
  <si>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</si>
  <si>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</si>
  <si>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</si>
  <si>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</si>
  <si>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</si>
  <si>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</si>
  <si>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</si>
  <si>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</si>
  <si>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</si>
  <si>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</si>
  <si>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</si>
  <si>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</si>
  <si>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</si>
  <si>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</si>
  <si>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</si>
  <si>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</si>
  <si>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</si>
  <si>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</si>
  <si>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</si>
  <si>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</si>
  <si>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</si>
  <si>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</si>
  <si>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</si>
  <si>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</si>
  <si>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</si>
  <si>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</si>
  <si>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</si>
  <si>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</si>
  <si>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</si>
  <si>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</si>
  <si>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</si>
  <si>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</si>
  <si>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</si>
  <si>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</si>
  <si>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</si>
  <si>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</si>
  <si>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</si>
  <si>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</si>
  <si>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</si>
  <si>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</si>
  <si>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</si>
  <si>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</si>
  <si>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</si>
  <si>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</si>
  <si>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</si>
  <si>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</si>
  <si>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</si>
  <si>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</si>
  <si>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</si>
  <si>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</si>
  <si>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</si>
  <si>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</si>
  <si>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</si>
  <si>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</si>
  <si>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</si>
  <si>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</si>
  <si>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</si>
  <si>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</si>
  <si>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</si>
  <si>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</si>
  <si>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</si>
  <si>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</si>
  <si>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</si>
  <si>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</si>
  <si>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</si>
  <si>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</si>
  <si>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</si>
  <si>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</si>
  <si>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</si>
  <si>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</si>
  <si>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</si>
  <si>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</si>
  <si>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</si>
  <si>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</si>
  <si>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</si>
  <si>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</si>
  <si>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</si>
  <si>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</si>
  <si>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</si>
  <si>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</si>
  <si>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</si>
  <si>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</si>
  <si>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</si>
  <si>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</si>
  <si>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</si>
  <si>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</si>
  <si>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</si>
  <si>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</si>
  <si>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</si>
  <si>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</si>
  <si>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</si>
  <si>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</si>
  <si>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</si>
  <si>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</si>
  <si>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</si>
  <si>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</si>
  <si>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</si>
  <si>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</si>
  <si>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</si>
  <si>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</si>
  <si>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</si>
  <si>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</si>
  <si>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</si>
  <si>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</si>
  <si>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</si>
  <si>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</si>
  <si>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</si>
  <si>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</si>
  <si>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</si>
  <si>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</si>
  <si>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</si>
  <si>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</si>
  <si>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</si>
  <si>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</si>
  <si>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</si>
  <si>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</si>
  <si>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</si>
  <si>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</si>
  <si>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</si>
  <si>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</si>
  <si>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</si>
  <si>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</si>
  <si>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</si>
  <si>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</si>
  <si>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</si>
  <si>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</si>
  <si>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</si>
  <si>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</si>
  <si>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</si>
  <si>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</si>
  <si>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</si>
  <si>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</si>
  <si>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</si>
  <si>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</si>
  <si>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</si>
  <si>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</si>
  <si>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</si>
  <si>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</si>
  <si>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</si>
  <si>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</si>
  <si>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</si>
  <si>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</si>
  <si>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</si>
  <si>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</si>
  <si>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</si>
  <si>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</si>
  <si>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</si>
  <si>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</si>
  <si>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</si>
  <si>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</si>
  <si>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</si>
  <si>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</si>
  <si>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</si>
  <si>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</si>
  <si>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</si>
  <si>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</si>
  <si>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</si>
  <si>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</si>
  <si>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</si>
  <si>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</si>
  <si>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</si>
  <si>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</si>
  <si>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</si>
  <si>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</si>
  <si>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</si>
  <si>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</si>
  <si>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</si>
  <si>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</si>
  <si>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</si>
  <si>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</si>
  <si>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</si>
  <si>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</si>
  <si>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</si>
  <si>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</si>
  <si>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</si>
  <si>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</si>
  <si>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</si>
  <si>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</si>
  <si>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</si>
  <si>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</si>
  <si>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</si>
  <si>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</si>
  <si>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</si>
  <si>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</si>
  <si>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</si>
  <si>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</si>
  <si>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</si>
  <si>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</si>
  <si>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</si>
  <si>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</si>
  <si>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</si>
  <si>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</si>
  <si>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</si>
  <si>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</si>
  <si>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</si>
  <si>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</si>
  <si>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</si>
  <si>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</si>
  <si>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</si>
  <si>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</si>
  <si>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</si>
  <si>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</si>
  <si>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</si>
  <si>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</si>
  <si>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</si>
  <si>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</si>
  <si>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</si>
  <si>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</si>
  <si>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</si>
  <si>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</si>
  <si>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</si>
  <si>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</si>
  <si>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</si>
  <si>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</si>
  <si>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</si>
  <si>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</si>
  <si>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</si>
  <si>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</si>
  <si>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</si>
  <si>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</si>
  <si>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</si>
  <si>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</si>
  <si>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</si>
  <si>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</si>
  <si>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</si>
  <si>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</si>
  <si>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</si>
  <si>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</si>
  <si>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</si>
  <si>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</si>
  <si>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</si>
  <si>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</si>
  <si>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</si>
  <si>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</si>
  <si>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</si>
  <si>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</si>
  <si>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</si>
  <si>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</si>
  <si>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</si>
  <si>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</si>
  <si>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</si>
  <si>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</si>
  <si>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</si>
  <si>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</si>
  <si>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</si>
  <si>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</si>
  <si>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</si>
  <si>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</si>
  <si>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</si>
  <si>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</si>
  <si>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</si>
  <si>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</si>
  <si>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</si>
  <si>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</si>
  <si>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</si>
  <si>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</si>
  <si>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</si>
  <si>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</si>
  <si>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</si>
  <si>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</si>
  <si>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</si>
  <si>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</si>
  <si>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</si>
  <si>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</si>
  <si>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</si>
  <si>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</si>
  <si>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</si>
  <si>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</si>
  <si>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</si>
  <si>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</si>
  <si>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</si>
  <si>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</si>
  <si>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</si>
  <si>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</si>
  <si>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</si>
  <si>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</si>
  <si>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</si>
  <si>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</si>
  <si>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</si>
  <si>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</si>
  <si>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</si>
  <si>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</si>
  <si>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</si>
  <si>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</si>
  <si>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</si>
  <si>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</si>
  <si>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</si>
  <si>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</si>
  <si>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</si>
  <si>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</si>
  <si>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</si>
  <si>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</si>
  <si>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</si>
  <si>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</si>
  <si>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</si>
  <si>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</si>
  <si>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</si>
  <si>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</si>
  <si>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</si>
  <si>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</si>
  <si>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</si>
  <si>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</si>
  <si>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</si>
  <si>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</si>
  <si>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</si>
  <si>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</si>
  <si>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</si>
  <si>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</si>
  <si>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</si>
  <si>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</si>
  <si>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</si>
  <si>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</si>
  <si>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</si>
  <si>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</si>
  <si>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</si>
  <si>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</si>
  <si>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</si>
  <si>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</si>
  <si>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</si>
  <si>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</si>
  <si>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</si>
  <si>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</si>
  <si>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</si>
  <si>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</si>
  <si>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</si>
  <si>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</si>
  <si>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</si>
  <si>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</si>
  <si>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</si>
  <si>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</si>
  <si>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</si>
  <si>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</si>
  <si>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</si>
  <si>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</si>
  <si>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</si>
  <si>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</si>
  <si>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</si>
  <si>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</si>
  <si>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</si>
  <si>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</si>
  <si>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</si>
  <si>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</si>
  <si>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</si>
  <si>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</si>
  <si>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</si>
  <si>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</si>
  <si>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</si>
  <si>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</si>
  <si>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</si>
  <si>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</si>
  <si>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</si>
  <si>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</si>
  <si>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</si>
  <si>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</si>
  <si>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</si>
  <si>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</si>
  <si>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</si>
  <si>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</si>
  <si>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</si>
  <si>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</si>
  <si>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</si>
  <si>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</si>
  <si>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</si>
  <si>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</si>
  <si>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</si>
  <si>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</si>
  <si>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</si>
  <si>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</si>
  <si>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</si>
  <si>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</si>
  <si>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</si>
  <si>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</si>
  <si>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</si>
  <si>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</si>
  <si>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</si>
  <si>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</si>
  <si>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</si>
  <si>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</si>
  <si>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</si>
  <si>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</si>
  <si>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</si>
  <si>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</si>
  <si>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</si>
  <si>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</si>
  <si>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</si>
  <si>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</si>
  <si>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</si>
  <si>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</si>
  <si>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</si>
  <si>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</si>
  <si>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</si>
  <si>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</si>
  <si>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</si>
  <si>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</si>
  <si>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</si>
  <si>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</si>
  <si>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</si>
  <si>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</si>
  <si>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</si>
  <si>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</si>
  <si>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</si>
  <si>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</si>
  <si>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</si>
  <si>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</si>
  <si>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</si>
  <si>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</si>
  <si>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</si>
  <si>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</si>
  <si>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</si>
  <si>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</si>
  <si>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</si>
  <si>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</si>
  <si>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</si>
  <si>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</si>
  <si>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</si>
  <si>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</si>
  <si>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</si>
  <si>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</si>
  <si>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</si>
  <si>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</si>
  <si>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</si>
  <si>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</si>
  <si>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</si>
  <si>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</si>
  <si>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</si>
  <si>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</si>
  <si>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</si>
  <si>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</si>
  <si>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</si>
  <si>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</si>
  <si>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</si>
  <si>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</si>
  <si>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</si>
  <si>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</si>
  <si>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</si>
  <si>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</si>
  <si>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</si>
  <si>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</si>
  <si>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</si>
  <si>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</si>
  <si>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</si>
  <si>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</si>
  <si>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</si>
  <si>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</si>
  <si>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</si>
  <si>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</si>
  <si>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</si>
  <si>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</si>
  <si>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</si>
  <si>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</si>
  <si>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</si>
  <si>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</si>
  <si>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</si>
  <si>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</si>
  <si>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</si>
  <si>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</si>
  <si>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</si>
  <si>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</si>
  <si>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</si>
  <si>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</si>
  <si>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</si>
  <si>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</si>
  <si>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</si>
  <si>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</si>
  <si>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</si>
  <si>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</si>
  <si>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</si>
  <si>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</si>
  <si>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</si>
  <si>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</si>
  <si>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</si>
  <si>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</si>
  <si>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</si>
  <si>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</si>
  <si>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</si>
  <si>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</si>
  <si>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</si>
  <si>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</si>
  <si>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</si>
  <si>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</si>
  <si>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</si>
  <si>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</si>
  <si>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</si>
  <si>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</si>
  <si>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</si>
  <si>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</si>
  <si>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</si>
  <si>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</si>
  <si>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</si>
  <si>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</si>
  <si>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</si>
  <si>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</si>
  <si>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</si>
  <si>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</si>
  <si>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</si>
  <si>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</si>
  <si>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</si>
  <si>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</si>
  <si>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</si>
  <si>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</si>
  <si>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</si>
  <si>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</si>
  <si>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</si>
  <si>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</si>
  <si>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</si>
  <si>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</si>
  <si>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</si>
  <si>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</si>
  <si>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</si>
  <si>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</si>
  <si>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</si>
  <si>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</si>
  <si>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</si>
  <si>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</si>
  <si>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</si>
  <si>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</si>
  <si>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</si>
  <si>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</si>
  <si>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</si>
  <si>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</si>
  <si>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</si>
  <si>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</si>
  <si>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</si>
  <si>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</si>
  <si>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</si>
  <si>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</si>
  <si>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</si>
  <si>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</si>
  <si>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</si>
  <si>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</si>
  <si>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</si>
  <si>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</si>
  <si>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</si>
  <si>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</si>
  <si>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</si>
  <si>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</si>
  <si>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</si>
  <si>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</si>
  <si>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</si>
  <si>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</si>
  <si>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</si>
  <si>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</si>
  <si>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</si>
  <si>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</si>
  <si>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</si>
  <si>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</si>
  <si>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</si>
  <si>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</si>
  <si>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</si>
  <si>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</si>
  <si>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</si>
  <si>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</si>
  <si>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</si>
  <si>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</si>
  <si>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</si>
  <si>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</si>
  <si>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</si>
  <si>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</si>
  <si>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</si>
  <si>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</si>
  <si>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</si>
  <si>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</si>
  <si>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</si>
  <si>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</si>
  <si>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</si>
  <si>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</si>
  <si>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</si>
  <si>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</si>
  <si>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</si>
  <si>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</si>
  <si>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</si>
  <si>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</si>
  <si>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</si>
  <si>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</si>
  <si>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</si>
  <si>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</si>
  <si>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</si>
  <si>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</si>
  <si>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</si>
  <si>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</si>
  <si>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</si>
  <si>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</si>
  <si>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</si>
  <si>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</si>
  <si>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</si>
  <si>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</si>
  <si>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</si>
  <si>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</si>
  <si>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</si>
  <si>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</si>
  <si>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</si>
  <si>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</si>
  <si>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</si>
  <si>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</si>
  <si>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</si>
  <si>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</si>
  <si>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</si>
  <si>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</si>
  <si>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</si>
  <si>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</si>
  <si>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</si>
  <si>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</si>
  <si>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</si>
  <si>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</si>
  <si>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</si>
  <si>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</si>
  <si>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</si>
  <si>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</si>
  <si>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</si>
  <si>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</si>
  <si>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</si>
  <si>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</si>
  <si>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</si>
  <si>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</si>
  <si>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</si>
  <si>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</si>
  <si>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</si>
  <si>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</si>
  <si>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</si>
  <si>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</si>
  <si>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</si>
  <si>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</si>
  <si>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</si>
  <si>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</si>
  <si>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</si>
  <si>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</si>
  <si>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</si>
  <si>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</si>
  <si>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</si>
  <si>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</si>
  <si>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</si>
  <si>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</si>
  <si>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</si>
  <si>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</si>
  <si>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</si>
  <si>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</si>
  <si>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</si>
  <si>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</si>
  <si>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</si>
  <si>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</si>
  <si>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</si>
  <si>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</si>
  <si>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</si>
  <si>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</si>
  <si>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</si>
  <si>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</si>
  <si>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</si>
  <si>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</si>
  <si>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</si>
  <si>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</si>
  <si>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</si>
  <si>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</si>
  <si>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</si>
  <si>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</si>
  <si>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</si>
  <si>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</si>
  <si>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</si>
  <si>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</si>
  <si>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</si>
  <si>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</si>
  <si>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</si>
  <si>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</si>
  <si>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</si>
  <si>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</si>
  <si>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</si>
  <si>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</si>
  <si>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</si>
  <si>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</si>
  <si>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</si>
  <si>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</si>
  <si>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</si>
  <si>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</si>
  <si>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</si>
  <si>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</si>
  <si>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</si>
  <si>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</si>
  <si>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</si>
  <si>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</si>
  <si>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</si>
  <si>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</si>
  <si>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</si>
  <si>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</si>
  <si>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</si>
  <si>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</si>
  <si>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</si>
  <si>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</si>
  <si>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</si>
  <si>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</si>
  <si>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</si>
  <si>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</si>
  <si>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</si>
  <si>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</si>
  <si>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</si>
  <si>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</si>
  <si>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</si>
  <si>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</si>
  <si>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</si>
  <si>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</si>
  <si>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</si>
  <si>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</si>
  <si>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</si>
  <si>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</si>
  <si>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</si>
  <si>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</si>
  <si>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</si>
  <si>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</si>
  <si>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</si>
  <si>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</si>
  <si>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</si>
  <si>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</si>
  <si>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</si>
  <si>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</si>
  <si>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</si>
  <si>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</si>
  <si>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</si>
  <si>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</si>
  <si>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</si>
  <si>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</si>
  <si>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</si>
  <si>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</si>
  <si>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</si>
  <si>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</si>
  <si>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</si>
  <si>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</si>
  <si>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</si>
  <si>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</si>
  <si>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</si>
  <si>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</si>
  <si>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</si>
  <si>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</si>
  <si>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</si>
  <si>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</si>
  <si>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</si>
  <si>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</si>
  <si>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</si>
  <si>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</si>
  <si>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</si>
  <si>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</si>
  <si>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</si>
  <si>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</si>
  <si>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</si>
  <si>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</si>
  <si>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</si>
  <si>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</si>
  <si>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</si>
  <si>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</si>
  <si>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</si>
  <si>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</si>
  <si>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</si>
  <si>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</si>
  <si>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</si>
  <si>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</si>
  <si>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</si>
  <si>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</si>
  <si>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</si>
  <si>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</si>
  <si>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</si>
  <si>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</si>
  <si>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</si>
  <si>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</si>
  <si>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</si>
  <si>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</si>
  <si>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</si>
  <si>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</si>
  <si>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</si>
  <si>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</si>
  <si>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</si>
  <si>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</si>
  <si>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</si>
  <si>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</si>
  <si>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</si>
  <si>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</si>
  <si>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</si>
  <si>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</si>
  <si>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</si>
  <si>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</si>
  <si>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</si>
  <si>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</si>
  <si>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</si>
  <si>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</si>
  <si>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</si>
  <si>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</si>
  <si>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</si>
  <si>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</si>
  <si>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</si>
  <si>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</si>
  <si>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</si>
  <si>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</si>
  <si>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</si>
  <si>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</si>
  <si>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</si>
  <si>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</si>
  <si>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</si>
  <si>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</si>
  <si>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</si>
  <si>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</si>
  <si>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</si>
  <si>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</si>
  <si>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</si>
  <si>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</si>
  <si>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</si>
  <si>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</si>
  <si>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</si>
  <si>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</si>
  <si>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</si>
  <si>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</si>
  <si>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</si>
  <si>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</si>
  <si>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</si>
  <si>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</si>
  <si>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</si>
  <si>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</si>
  <si>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</si>
  <si>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</si>
  <si>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</si>
  <si>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</si>
  <si>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</si>
  <si>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</si>
  <si>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</si>
  <si>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</si>
  <si>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</si>
  <si>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</si>
  <si>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</si>
  <si>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</si>
  <si>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</si>
  <si>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</si>
  <si>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</si>
  <si>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</si>
  <si>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</si>
  <si>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</si>
  <si>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</si>
  <si>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</si>
  <si>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</si>
  <si>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</si>
  <si>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</si>
  <si>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</si>
  <si>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</si>
  <si>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</si>
  <si>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</si>
  <si>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</si>
  <si>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</si>
  <si>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</si>
  <si>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</si>
  <si>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</si>
  <si>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</si>
  <si>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</si>
  <si>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</si>
  <si>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</si>
  <si>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</si>
  <si>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</si>
  <si>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</si>
  <si>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</si>
  <si>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</si>
  <si>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</si>
  <si>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</si>
  <si>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</si>
  <si>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</si>
  <si>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</si>
  <si>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</si>
  <si>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</si>
  <si>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</si>
  <si>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</si>
  <si>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</si>
  <si>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</si>
  <si>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</si>
  <si>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</si>
  <si>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</si>
  <si>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</si>
  <si>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</si>
  <si>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</si>
  <si>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</si>
  <si>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</si>
  <si>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</si>
  <si>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</si>
  <si>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</si>
  <si>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</si>
  <si>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</si>
  <si>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</si>
  <si>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</si>
  <si>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</si>
  <si>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</si>
  <si>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</si>
  <si>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</si>
  <si>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</si>
  <si>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</si>
  <si>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</si>
  <si>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</si>
  <si>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</si>
  <si>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</si>
  <si>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</si>
  <si>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</si>
  <si>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</si>
  <si>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</si>
  <si>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</si>
  <si>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</si>
  <si>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</si>
  <si>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</si>
  <si>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</si>
  <si>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</si>
  <si>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</si>
  <si>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</si>
  <si>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</si>
  <si>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</si>
  <si>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</si>
  <si>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</si>
  <si>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</si>
  <si>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</si>
  <si>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</si>
  <si>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</si>
  <si>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</si>
  <si>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</si>
  <si>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</si>
  <si>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</si>
  <si>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</si>
  <si>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</si>
  <si>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</si>
  <si>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</si>
  <si>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</si>
  <si>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</si>
  <si>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</si>
  <si>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</si>
  <si>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</si>
  <si>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</si>
  <si>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</si>
  <si>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</si>
  <si>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</si>
  <si>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</si>
  <si>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</si>
  <si>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</si>
  <si>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</si>
  <si>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</si>
  <si>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</si>
  <si>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</si>
  <si>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</si>
  <si>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</si>
  <si>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</si>
  <si>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</si>
  <si>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</si>
  <si>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</si>
  <si>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</si>
  <si>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</si>
  <si>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</si>
  <si>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</si>
  <si>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</si>
  <si>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</si>
  <si>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</si>
  <si>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</si>
  <si>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</si>
  <si>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</si>
  <si>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</si>
  <si>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</si>
  <si>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</si>
  <si>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</si>
  <si>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</si>
  <si>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</si>
  <si>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</si>
  <si>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</si>
  <si>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</si>
  <si>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</si>
  <si>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</si>
  <si>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</si>
  <si>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</si>
  <si>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</si>
  <si>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</si>
  <si>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</si>
  <si>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</si>
  <si>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</si>
  <si>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</si>
  <si>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</si>
  <si>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</si>
  <si>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</si>
  <si>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</si>
  <si>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</si>
  <si>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</si>
  <si>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</si>
  <si>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</si>
  <si>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</si>
  <si>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</si>
  <si>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</si>
  <si>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</si>
  <si>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</si>
  <si>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</si>
  <si>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</si>
  <si>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</si>
  <si>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</si>
  <si>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</si>
  <si>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</si>
  <si>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</si>
  <si>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</si>
  <si>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</si>
  <si>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</si>
  <si>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</si>
  <si>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</si>
  <si>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</si>
  <si>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</si>
  <si>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</si>
  <si>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</si>
  <si>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</si>
  <si>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</si>
  <si>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</si>
  <si>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</si>
  <si>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</si>
  <si>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</si>
  <si>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</si>
  <si>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</si>
  <si>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</si>
  <si>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</si>
  <si>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</si>
  <si>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</si>
  <si>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</si>
  <si>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</si>
  <si>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</si>
  <si>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</si>
  <si>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</si>
  <si>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</si>
  <si>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</si>
  <si>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</si>
  <si>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</si>
  <si>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</si>
  <si>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</si>
  <si>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</si>
  <si>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</si>
  <si>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</si>
  <si>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</si>
  <si>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</si>
  <si>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</si>
  <si>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</si>
  <si>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</si>
  <si>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</si>
  <si>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</si>
  <si>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</si>
  <si>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</si>
  <si>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</si>
  <si>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</si>
  <si>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</si>
  <si>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</si>
  <si>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</si>
  <si>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</si>
  <si>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</si>
  <si>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</si>
  <si>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</si>
  <si>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</si>
  <si>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</si>
  <si>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</si>
  <si>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</si>
  <si>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</si>
  <si>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</si>
  <si>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</si>
  <si>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</si>
  <si>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</si>
  <si>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</si>
  <si>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</si>
  <si>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</si>
  <si>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</si>
  <si>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</si>
  <si>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</si>
  <si>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</si>
  <si>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</si>
  <si>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</si>
  <si>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</si>
  <si>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</si>
  <si>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</si>
  <si>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</si>
  <si>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</si>
  <si>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</si>
  <si>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</si>
  <si>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</si>
  <si>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</si>
  <si>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</si>
  <si>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</si>
  <si>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</si>
  <si>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</si>
  <si>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</si>
  <si>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</si>
  <si>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</si>
  <si>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</si>
  <si>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</si>
  <si>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</si>
  <si>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</si>
  <si>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</si>
  <si>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</si>
  <si>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</si>
  <si>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</si>
  <si>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</si>
  <si>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</si>
  <si>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</si>
  <si>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</si>
  <si>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</si>
  <si>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</si>
  <si>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</si>
  <si>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</si>
  <si>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</si>
  <si>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</si>
  <si>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</si>
  <si>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</si>
  <si>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</si>
  <si>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</si>
  <si>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</si>
  <si>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</si>
  <si>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</si>
  <si>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</si>
  <si>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</si>
  <si>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</si>
  <si>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</si>
  <si>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</si>
  <si>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</si>
  <si>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</si>
  <si>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</si>
  <si>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</si>
  <si>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</si>
  <si>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</si>
  <si>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</si>
  <si>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</si>
  <si>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</si>
  <si>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</si>
  <si>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</si>
  <si>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</si>
  <si>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</si>
  <si>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</si>
  <si>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</si>
  <si>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</si>
  <si>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</si>
  <si>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</si>
  <si>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</si>
  <si>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</si>
  <si>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</si>
  <si>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</si>
  <si>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</si>
  <si>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</si>
  <si>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</si>
  <si>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</si>
  <si>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</si>
  <si>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</si>
  <si>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</si>
  <si>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</si>
  <si>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</si>
  <si>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</si>
  <si>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</si>
  <si>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</si>
  <si>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</si>
  <si>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</si>
  <si>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</si>
  <si>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</si>
  <si>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</si>
  <si>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</si>
  <si>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</si>
  <si>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</si>
  <si>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</si>
  <si>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</si>
  <si>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</si>
  <si>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</si>
  <si>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</si>
  <si>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</si>
  <si>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</si>
  <si>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</si>
  <si>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</si>
  <si>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</si>
  <si>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</si>
  <si>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</si>
  <si>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</si>
  <si>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</si>
  <si>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</si>
  <si>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</si>
  <si>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</si>
  <si>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</si>
  <si>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</si>
  <si>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</si>
  <si>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</si>
  <si>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</si>
  <si>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</si>
  <si>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</si>
  <si>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</si>
  <si>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</si>
  <si>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</si>
  <si>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</si>
  <si>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</si>
  <si>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</si>
  <si>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</si>
  <si>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</si>
  <si>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</si>
  <si>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</si>
  <si>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</si>
  <si>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</si>
  <si>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</si>
  <si>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</si>
  <si>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</si>
  <si>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</si>
  <si>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</si>
  <si>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</si>
  <si>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</si>
  <si>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</si>
  <si>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</si>
  <si>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</si>
  <si>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</si>
  <si>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</si>
  <si>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</si>
  <si>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</si>
  <si>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</si>
  <si>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</si>
  <si>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</si>
  <si>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</si>
  <si>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</si>
  <si>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</si>
  <si>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</si>
  <si>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</si>
  <si>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</si>
  <si>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</si>
  <si>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</si>
  <si>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</si>
  <si>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</si>
  <si>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</si>
  <si>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</si>
  <si>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</si>
  <si>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</si>
  <si>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</si>
  <si>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</si>
  <si>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</si>
  <si>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</si>
  <si>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</si>
  <si>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</si>
  <si>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</si>
  <si>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</si>
  <si>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</si>
  <si>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</si>
  <si>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</si>
  <si>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</si>
  <si>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</si>
  <si>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</si>
  <si>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</si>
  <si>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</si>
  <si>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</si>
  <si>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</si>
  <si>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</si>
  <si>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</si>
  <si>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</si>
  <si>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</si>
  <si>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</si>
  <si>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</si>
  <si>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</si>
  <si>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</si>
  <si>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</si>
  <si>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</si>
  <si>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</si>
  <si>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</si>
  <si>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</si>
  <si>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</si>
  <si>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</si>
  <si>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</si>
  <si>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</si>
  <si>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</si>
  <si>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</si>
  <si>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</si>
  <si>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</si>
  <si>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</si>
  <si>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</si>
  <si>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</si>
  <si>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</si>
  <si>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</si>
  <si>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</si>
  <si>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</si>
  <si>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</si>
  <si>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</si>
  <si>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</si>
  <si>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</si>
  <si>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</si>
  <si>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</si>
  <si>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</si>
  <si>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</si>
  <si>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</si>
  <si>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</si>
  <si>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</si>
  <si>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</si>
  <si>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</si>
  <si>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</si>
  <si>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</si>
  <si>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</si>
  <si>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</si>
  <si>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</si>
  <si>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</si>
  <si>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</si>
  <si>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</si>
  <si>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</si>
  <si>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</si>
  <si>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</si>
  <si>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</si>
  <si>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</si>
  <si>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</si>
  <si>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</si>
  <si>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</si>
  <si>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</si>
  <si>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</si>
  <si>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</si>
  <si>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</si>
  <si>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</si>
  <si>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</si>
  <si>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</si>
  <si>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</si>
  <si>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</si>
  <si>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</si>
  <si>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</si>
  <si>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</si>
  <si>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</si>
  <si>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</si>
  <si>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</si>
  <si>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</si>
  <si>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</si>
  <si>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</si>
  <si>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</si>
  <si>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</si>
  <si>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</si>
  <si>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</si>
  <si>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</si>
  <si>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</si>
  <si>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</si>
  <si>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</si>
  <si>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</si>
  <si>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</si>
  <si>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</si>
  <si>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</si>
  <si>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</si>
  <si>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</si>
  <si>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</si>
  <si>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</si>
  <si>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</si>
  <si>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</si>
  <si>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</si>
  <si>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</si>
  <si>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</si>
  <si>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</si>
  <si>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</si>
  <si>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</si>
  <si>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</si>
  <si>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</si>
  <si>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</si>
  <si>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</si>
  <si>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</si>
  <si>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</si>
  <si>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</si>
  <si>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</si>
  <si>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</si>
  <si>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</si>
  <si>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</si>
  <si>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</si>
  <si>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</si>
  <si>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</si>
  <si>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</si>
  <si>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</si>
  <si>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</si>
  <si>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</si>
  <si>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</si>
  <si>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</si>
  <si>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</si>
  <si>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</si>
  <si>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</si>
  <si>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</si>
  <si>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</si>
  <si>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</si>
  <si>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</si>
  <si>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</si>
  <si>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</si>
  <si>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</si>
  <si>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</si>
  <si>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</si>
  <si>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</si>
  <si>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</si>
  <si>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</si>
  <si>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</si>
  <si>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</si>
  <si>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</si>
  <si>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</si>
  <si>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</si>
  <si>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</si>
  <si>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</si>
  <si>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</si>
  <si>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</si>
  <si>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</si>
  <si>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</si>
  <si>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</si>
  <si>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</si>
  <si>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</si>
  <si>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</si>
  <si>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</si>
  <si>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</si>
  <si>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</si>
  <si>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</si>
  <si>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</si>
  <si>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</si>
  <si>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</si>
  <si>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</si>
  <si>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</si>
  <si>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</si>
  <si>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</si>
  <si>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</si>
  <si>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</si>
  <si>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</si>
  <si>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</si>
  <si>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</si>
  <si>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</si>
  <si>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</si>
  <si>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</si>
  <si>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</si>
  <si>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</si>
  <si>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</si>
  <si>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</si>
  <si>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</si>
  <si>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</si>
  <si>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</si>
  <si>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</si>
  <si>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</si>
  <si>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</si>
  <si>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</si>
  <si>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</si>
  <si>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</si>
  <si>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</si>
  <si>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</si>
  <si>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</si>
  <si>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</si>
  <si>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</si>
  <si>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</si>
  <si>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</si>
  <si>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</si>
  <si>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</si>
  <si>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</si>
  <si>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</si>
  <si>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</si>
  <si>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</si>
  <si>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</si>
  <si>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</si>
  <si>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</si>
  <si>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</si>
  <si>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</si>
  <si>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</si>
  <si>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</si>
  <si>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</si>
  <si>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</si>
  <si>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</si>
  <si>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</si>
  <si>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</si>
  <si>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</si>
  <si>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</si>
  <si>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</si>
  <si>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</si>
  <si>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</si>
  <si>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</si>
  <si>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</si>
  <si>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</si>
  <si>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</si>
  <si>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</si>
  <si>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</si>
  <si>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</si>
  <si>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</si>
  <si>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</si>
  <si>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</si>
  <si>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</si>
  <si>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</si>
  <si>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</si>
  <si>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</si>
  <si>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</si>
  <si>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</si>
  <si>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</si>
  <si>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</si>
  <si>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</si>
  <si>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</si>
  <si>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</si>
  <si>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</si>
  <si>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</si>
  <si>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</si>
  <si>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</si>
  <si>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</si>
  <si>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</si>
  <si>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</si>
  <si>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</si>
  <si>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</si>
  <si>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</si>
  <si>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</si>
  <si>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</si>
  <si>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</si>
  <si>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</si>
  <si>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</si>
  <si>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</si>
  <si>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</si>
  <si>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</si>
  <si>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</si>
  <si>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</si>
  <si>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</si>
  <si>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</si>
  <si>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</si>
  <si>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</si>
  <si>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</si>
  <si>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</si>
  <si>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</si>
  <si>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</si>
  <si>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</si>
  <si>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</si>
  <si>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</si>
  <si>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</si>
  <si>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</si>
  <si>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</si>
  <si>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</si>
  <si>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</si>
  <si>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</si>
  <si>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</si>
  <si>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</si>
  <si>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</si>
  <si>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</si>
  <si>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</si>
  <si>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</si>
  <si>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</si>
  <si>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</si>
  <si>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</si>
  <si>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</si>
  <si>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</si>
  <si>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</si>
  <si>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</si>
  <si>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</si>
  <si>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</si>
  <si>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</si>
  <si>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</si>
  <si>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</si>
  <si>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</si>
  <si>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</si>
  <si>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</si>
  <si>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</si>
  <si>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</si>
  <si>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</si>
  <si>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</si>
  <si>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</si>
  <si>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</si>
  <si>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</si>
  <si>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</si>
  <si>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</si>
  <si>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</si>
  <si>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</si>
  <si>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</si>
  <si>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</si>
  <si>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</si>
  <si>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</si>
  <si>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</si>
  <si>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</si>
  <si>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</si>
  <si>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</si>
  <si>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</si>
  <si>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</si>
  <si>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</si>
  <si>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</si>
  <si>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</si>
  <si>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</si>
  <si>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</si>
  <si>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</si>
  <si>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</si>
  <si>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</si>
  <si>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</si>
  <si>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</si>
  <si>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</si>
  <si>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</si>
  <si>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</si>
  <si>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</si>
  <si>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</si>
  <si>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</si>
  <si>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</si>
  <si>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</si>
  <si>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</si>
  <si>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</si>
  <si>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</si>
  <si>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</si>
  <si>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</si>
  <si>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</si>
  <si>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</si>
  <si>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</si>
  <si>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</si>
  <si>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</si>
  <si>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</si>
  <si>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</si>
  <si>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</si>
  <si>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</si>
  <si>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</si>
  <si>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</si>
  <si>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</si>
  <si>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</si>
  <si>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</si>
  <si>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</si>
  <si>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</si>
  <si>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</si>
  <si>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</si>
  <si>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</si>
  <si>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</si>
  <si>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</si>
  <si>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</si>
  <si>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</si>
  <si>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</si>
  <si>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</si>
  <si>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</si>
  <si>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</si>
  <si>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</si>
  <si>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</si>
  <si>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</si>
  <si>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</si>
  <si>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</si>
  <si>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</si>
  <si>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</si>
  <si>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</si>
  <si>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</si>
  <si>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</si>
  <si>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</si>
  <si>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</si>
  <si>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</si>
  <si>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</si>
  <si>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</si>
  <si>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</si>
  <si>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</si>
  <si>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</si>
  <si>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</si>
  <si>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</si>
  <si>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</si>
  <si>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</si>
  <si>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</si>
  <si>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</si>
  <si>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</si>
  <si>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</si>
  <si>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</si>
  <si>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</si>
  <si>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</si>
  <si>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</si>
  <si>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</si>
  <si>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</si>
  <si>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</si>
  <si>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</si>
  <si>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</si>
  <si>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</si>
  <si>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</si>
  <si>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</si>
  <si>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</si>
  <si>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</si>
  <si>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</si>
  <si>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</si>
  <si>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</si>
  <si>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</si>
  <si>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</si>
  <si>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</si>
  <si>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</si>
  <si>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</si>
  <si>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</si>
  <si>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</si>
  <si>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</si>
  <si>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</si>
  <si>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</si>
  <si>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</si>
  <si>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</si>
  <si>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</si>
  <si>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</si>
  <si>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</si>
  <si>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</si>
  <si>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</si>
  <si>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</si>
  <si>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</si>
  <si>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</si>
  <si>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</si>
  <si>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</si>
  <si>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</si>
  <si>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</si>
  <si>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</si>
  <si>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</si>
  <si>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</si>
  <si>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</si>
  <si>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</si>
  <si>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</si>
  <si>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</si>
  <si>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</si>
  <si>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</si>
  <si>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</si>
  <si>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</si>
  <si>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</si>
  <si>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</si>
  <si>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</si>
  <si>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</si>
  <si>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</si>
  <si>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</si>
  <si>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</si>
  <si>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</si>
  <si>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</si>
  <si>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</si>
  <si>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</si>
  <si>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</si>
  <si>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</si>
  <si>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</si>
  <si>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</si>
  <si>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</si>
  <si>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</si>
  <si>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</si>
  <si>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</si>
  <si>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</si>
  <si>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</si>
  <si>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</si>
  <si>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</si>
  <si>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</si>
  <si>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</si>
  <si>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</si>
  <si>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</si>
  <si>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</si>
  <si>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</si>
  <si>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</si>
  <si>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</si>
  <si>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</si>
  <si>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</si>
  <si>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</si>
  <si>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</si>
  <si>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</si>
  <si>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</si>
  <si>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</si>
  <si>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</si>
  <si>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</si>
  <si>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</si>
  <si>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</si>
  <si>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</si>
  <si>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</si>
  <si>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</si>
  <si>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</si>
  <si>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</si>
  <si>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</si>
  <si>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</si>
  <si>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</si>
  <si>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</si>
  <si>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</si>
  <si>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</si>
  <si>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</si>
  <si>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</si>
  <si>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</si>
  <si>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</si>
  <si>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</si>
  <si>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</si>
  <si>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</si>
  <si>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</si>
  <si>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</si>
  <si>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</si>
  <si>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</si>
  <si>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</si>
  <si>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</si>
  <si>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</si>
  <si>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</si>
  <si>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</si>
  <si>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</si>
  <si>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</si>
  <si>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</si>
  <si>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</si>
  <si>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</si>
  <si>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</si>
  <si>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</si>
  <si>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</si>
  <si>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</si>
  <si>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</si>
  <si>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</si>
  <si>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</si>
  <si>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</si>
  <si>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</si>
  <si>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</si>
  <si>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</si>
  <si>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</si>
  <si>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</si>
  <si>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</si>
  <si>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</si>
  <si>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</si>
  <si>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</si>
  <si>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</si>
  <si>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</si>
  <si>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</si>
  <si>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</si>
  <si>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</si>
  <si>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</si>
  <si>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</si>
  <si>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</si>
  <si>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</si>
  <si>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</si>
  <si>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</si>
  <si>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</si>
  <si>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</si>
  <si>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</si>
  <si>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</si>
  <si>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</si>
  <si>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</si>
  <si>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</si>
  <si>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</si>
  <si>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</si>
  <si>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</si>
  <si>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</si>
  <si>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</si>
  <si>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</si>
  <si>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</si>
  <si>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</si>
  <si>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</si>
  <si>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</si>
  <si>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</si>
  <si>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</si>
  <si>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</si>
  <si>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</si>
  <si>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</si>
  <si>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</si>
  <si>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</si>
  <si>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</si>
  <si>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</si>
  <si>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</si>
  <si>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</si>
  <si>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</si>
  <si>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</si>
  <si>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</si>
  <si>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</si>
  <si>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</si>
  <si>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</si>
  <si>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</si>
  <si>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</si>
  <si>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</si>
  <si>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</si>
  <si>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</si>
  <si>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</si>
  <si>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</si>
  <si>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</si>
  <si>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</si>
  <si>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</si>
  <si>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</si>
  <si>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</si>
  <si>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</si>
  <si>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</si>
  <si>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</si>
  <si>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</si>
  <si>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</si>
  <si>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</si>
  <si>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</si>
  <si>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</si>
  <si>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</si>
  <si>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</si>
  <si>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</si>
  <si>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</si>
  <si>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</si>
  <si>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</si>
  <si>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</si>
  <si>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</si>
  <si>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</si>
  <si>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</si>
  <si>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</si>
  <si>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</si>
  <si>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</si>
  <si>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</si>
  <si>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</si>
  <si>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</si>
  <si>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</si>
  <si>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</si>
  <si>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</si>
  <si>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</si>
  <si>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</si>
  <si>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</si>
  <si>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</si>
  <si>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</si>
  <si>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</si>
  <si>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</si>
  <si>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</si>
  <si>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</si>
  <si>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</si>
  <si>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</si>
  <si>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</si>
  <si>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</si>
  <si>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</si>
  <si>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</si>
  <si>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</si>
  <si>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</si>
  <si>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</si>
  <si>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</si>
  <si>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</si>
  <si>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</si>
  <si>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</si>
  <si>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</si>
  <si>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</si>
  <si>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</si>
  <si>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</si>
  <si>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</si>
  <si>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</si>
  <si>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</si>
  <si>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</si>
  <si>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</si>
  <si>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</si>
  <si>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</si>
  <si>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</si>
  <si>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</si>
  <si>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</si>
  <si>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</si>
  <si>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</si>
  <si>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</si>
  <si>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</si>
  <si>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</si>
  <si>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</si>
  <si>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</si>
  <si>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</si>
  <si>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</si>
  <si>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</si>
  <si>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</si>
  <si>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</si>
  <si>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</si>
  <si>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</si>
  <si>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</si>
  <si>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</si>
  <si>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</si>
  <si>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</si>
  <si>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</si>
  <si>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</si>
  <si>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</si>
  <si>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</si>
  <si>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</si>
  <si>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</si>
  <si>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</si>
  <si>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</si>
  <si>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</si>
  <si>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</si>
  <si>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</si>
  <si>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</si>
  <si>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</si>
  <si>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</si>
  <si>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</si>
  <si>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</si>
  <si>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</si>
  <si>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</si>
  <si>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</si>
  <si>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</si>
  <si>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</si>
  <si>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</si>
  <si>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</si>
  <si>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</si>
  <si>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</si>
  <si>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</si>
  <si>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</si>
  <si>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</si>
  <si>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</si>
  <si>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</si>
  <si>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</si>
  <si>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</si>
  <si>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</si>
  <si>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</si>
  <si>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</si>
  <si>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</si>
  <si>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</si>
  <si>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</si>
  <si>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</si>
  <si>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</si>
  <si>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</si>
  <si>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</si>
  <si>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</si>
  <si>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</si>
  <si>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</si>
  <si>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</si>
  <si>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</si>
  <si>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</si>
  <si>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</si>
  <si>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</si>
  <si>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</si>
  <si>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</si>
  <si>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</si>
  <si>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</si>
  <si>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</si>
  <si>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</si>
  <si>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</si>
  <si>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</si>
  <si>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</si>
  <si>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</si>
  <si>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</si>
  <si>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</si>
  <si>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</si>
  <si>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</si>
  <si>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</si>
  <si>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</si>
  <si>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</si>
  <si>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</si>
  <si>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</si>
  <si>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</si>
  <si>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</si>
  <si>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</si>
  <si>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</si>
  <si>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</si>
  <si>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</si>
  <si>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</si>
  <si>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</si>
  <si>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</si>
  <si>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</si>
  <si>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</si>
  <si>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</si>
  <si>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</si>
  <si>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</si>
  <si>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</si>
  <si>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</si>
  <si>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</si>
  <si>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</si>
  <si>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</si>
  <si>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</si>
  <si>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</si>
  <si>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</si>
  <si>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</si>
  <si>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</si>
  <si>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</si>
  <si>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</si>
  <si>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</si>
  <si>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</si>
  <si>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</si>
  <si>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</si>
  <si>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</si>
  <si>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</si>
  <si>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</si>
  <si>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</si>
  <si>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</si>
  <si>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</si>
  <si>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</si>
  <si>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</si>
  <si>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</si>
  <si>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</si>
  <si>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</si>
  <si>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</si>
  <si>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</si>
  <si>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</si>
  <si>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</si>
  <si>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</si>
  <si>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</si>
  <si>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</si>
  <si>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</si>
  <si>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</si>
  <si>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</si>
  <si>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</si>
  <si>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</si>
  <si>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</si>
  <si>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</si>
  <si>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</si>
  <si>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</si>
  <si>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</si>
  <si>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</si>
  <si>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</si>
  <si>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</si>
  <si>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</si>
  <si>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</si>
  <si>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</si>
  <si>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</si>
  <si>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</si>
  <si>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</si>
  <si>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</si>
  <si>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</si>
  <si>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</si>
  <si>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</si>
  <si>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</si>
  <si>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</si>
  <si>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</si>
  <si>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</si>
  <si>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</si>
  <si>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</si>
  <si>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</si>
  <si>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</si>
  <si>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</si>
  <si>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</si>
  <si>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</si>
  <si>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</si>
  <si>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</si>
  <si>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</si>
  <si>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</si>
  <si>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</si>
  <si>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</si>
  <si>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</si>
  <si>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</si>
  <si>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</si>
  <si>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</si>
  <si>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</si>
  <si>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</si>
  <si>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</si>
  <si>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</si>
  <si>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</si>
  <si>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</si>
  <si>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</si>
  <si>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</si>
  <si>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</si>
  <si>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</si>
  <si>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</si>
  <si>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</si>
  <si>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</si>
  <si>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</si>
  <si>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</si>
  <si>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</si>
  <si>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</si>
  <si>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</si>
  <si>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</si>
  <si>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</si>
  <si>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</si>
  <si>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</si>
  <si>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</si>
  <si>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</si>
  <si>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</si>
  <si>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</si>
  <si>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</si>
  <si>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</si>
  <si>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</si>
  <si>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</si>
  <si>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</si>
  <si>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</si>
  <si>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</si>
  <si>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</si>
  <si>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</si>
  <si>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</si>
  <si>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</si>
  <si>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</si>
  <si>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</si>
  <si>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</si>
  <si>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</si>
  <si>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</si>
  <si>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</si>
  <si>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</si>
  <si>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</si>
  <si>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</si>
  <si>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</si>
  <si>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</si>
  <si>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</si>
  <si>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</si>
  <si>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</si>
  <si>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</si>
  <si>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</si>
  <si>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</si>
  <si>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</si>
  <si>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</si>
  <si>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</si>
  <si>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</si>
  <si>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</si>
  <si>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</si>
  <si>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</si>
  <si>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</si>
  <si>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</si>
  <si>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</si>
  <si>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</si>
  <si>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</si>
  <si>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</si>
  <si>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</si>
  <si>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</si>
  <si>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</si>
  <si>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</si>
  <si>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</si>
  <si>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</si>
  <si>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</si>
  <si>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</si>
  <si>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</si>
  <si>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</si>
  <si>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</si>
  <si>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</si>
  <si>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</si>
  <si>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</si>
  <si>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</si>
  <si>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</si>
  <si>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</si>
  <si>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</si>
  <si>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</si>
  <si>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</si>
  <si>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</si>
  <si>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</si>
  <si>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</si>
  <si>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</si>
  <si>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</si>
  <si>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</si>
  <si>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</si>
  <si>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</si>
  <si>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</si>
  <si>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</si>
  <si>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</si>
  <si>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</si>
  <si>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</si>
  <si>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</si>
  <si>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</si>
  <si>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</si>
  <si>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</si>
  <si>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</si>
  <si>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</si>
  <si>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</si>
  <si>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</si>
  <si>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</si>
  <si>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</si>
  <si>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</si>
  <si>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</si>
  <si>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</si>
  <si>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</si>
  <si>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</si>
  <si>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</si>
  <si>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</si>
  <si>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</si>
  <si>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</si>
  <si>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</si>
  <si>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</si>
  <si>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</si>
  <si>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</si>
  <si>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</si>
  <si>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</si>
  <si>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</si>
  <si>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</si>
  <si>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</si>
  <si>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</si>
  <si>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</si>
  <si>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</si>
  <si>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</si>
  <si>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</si>
  <si>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</si>
  <si>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</si>
  <si>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</si>
  <si>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</si>
  <si>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</si>
  <si>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</si>
  <si>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</si>
  <si>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</si>
  <si>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</si>
  <si>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</si>
  <si>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</si>
  <si>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</si>
  <si>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</si>
  <si>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</si>
  <si>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</si>
  <si>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</si>
  <si>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</si>
  <si>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</si>
  <si>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</si>
  <si>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</si>
  <si>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</si>
  <si>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</si>
  <si>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</si>
  <si>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</si>
  <si>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</si>
  <si>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</si>
  <si>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</si>
  <si>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</si>
  <si>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</si>
  <si>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</si>
  <si>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</si>
  <si>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</si>
  <si>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</si>
  <si>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</si>
  <si>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</si>
  <si>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</si>
  <si>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</si>
  <si>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</si>
  <si>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</si>
  <si>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</si>
  <si>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</si>
  <si>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</si>
  <si>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</si>
  <si>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</si>
  <si>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</si>
  <si>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</si>
  <si>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</si>
  <si>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</si>
  <si>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</si>
  <si>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</si>
  <si>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</si>
  <si>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</si>
  <si>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</si>
  <si>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</si>
  <si>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</si>
  <si>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</si>
  <si>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</si>
  <si>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</si>
  <si>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</si>
  <si>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</si>
  <si>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</si>
  <si>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</si>
  <si>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</si>
  <si>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</si>
  <si>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</si>
  <si>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</si>
  <si>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</si>
  <si>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</si>
  <si>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</si>
  <si>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</si>
  <si>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</si>
  <si>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</si>
  <si>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</si>
  <si>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</si>
  <si>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</si>
  <si>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</si>
  <si>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</si>
  <si>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</si>
  <si>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</si>
  <si>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</si>
  <si>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</si>
  <si>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</si>
  <si>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</si>
  <si>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</si>
  <si>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</si>
  <si>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</si>
  <si>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</si>
  <si>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</si>
  <si>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</si>
  <si>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</si>
  <si>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</si>
  <si>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</si>
  <si>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</si>
  <si>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</si>
  <si>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</si>
  <si>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</si>
  <si>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</si>
  <si>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</si>
  <si>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</si>
  <si>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</si>
  <si>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</si>
  <si>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</si>
  <si>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</si>
  <si>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</si>
  <si>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</si>
  <si>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</si>
  <si>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</si>
  <si>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</si>
  <si>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</si>
  <si>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</si>
  <si>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</si>
  <si>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</si>
  <si>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</si>
  <si>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</si>
  <si>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</si>
  <si>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</si>
  <si>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</si>
  <si>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</si>
  <si>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</si>
  <si>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</si>
  <si>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</si>
  <si>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</si>
  <si>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</si>
  <si>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</si>
  <si>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</si>
  <si>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</si>
  <si>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</si>
  <si>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</si>
  <si>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</si>
  <si>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</si>
  <si>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</si>
  <si>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</si>
  <si>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</si>
  <si>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</si>
  <si>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</si>
  <si>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</si>
  <si>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</si>
  <si>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</si>
  <si>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</si>
  <si>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</si>
  <si>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</si>
  <si>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</si>
  <si>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</si>
  <si>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</si>
  <si>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</si>
  <si>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</si>
  <si>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</si>
  <si>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</si>
  <si>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</si>
  <si>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</si>
  <si>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</si>
  <si>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</si>
  <si>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</si>
  <si>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</si>
  <si>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</si>
  <si>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</si>
  <si>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</si>
  <si>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</si>
  <si>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</si>
  <si>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</si>
  <si>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</si>
  <si>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</si>
  <si>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</si>
  <si>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</si>
  <si>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</si>
  <si>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</si>
  <si>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</si>
  <si>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</si>
  <si>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</si>
  <si>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</si>
  <si>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</si>
  <si>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</si>
  <si>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</si>
  <si>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</si>
  <si>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</si>
  <si>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</si>
  <si>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</si>
  <si>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</si>
  <si>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</si>
  <si>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</si>
  <si>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</si>
  <si>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</si>
  <si>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</si>
  <si>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</si>
  <si>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</si>
  <si>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</si>
  <si>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</si>
  <si>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</si>
  <si>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</si>
  <si>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</si>
  <si>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</si>
  <si>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</si>
  <si>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</si>
  <si>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</si>
  <si>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</si>
  <si>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</si>
  <si>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</si>
  <si>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</si>
  <si>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</si>
  <si>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</si>
  <si>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</si>
  <si>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</si>
  <si>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</si>
  <si>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</si>
  <si>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</si>
  <si>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</si>
  <si>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</si>
  <si>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</si>
  <si>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</si>
  <si>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</si>
  <si>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</si>
  <si>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</si>
  <si>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</si>
  <si>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</si>
  <si>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</si>
  <si>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</si>
  <si>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</si>
  <si>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</si>
  <si>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</si>
  <si>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</si>
  <si>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</si>
  <si>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</si>
  <si>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</si>
  <si>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</si>
  <si>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</si>
  <si>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</si>
  <si>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</si>
  <si>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</si>
  <si>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</si>
  <si>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</si>
  <si>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</si>
  <si>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</si>
  <si>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</si>
  <si>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</si>
  <si>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</si>
  <si>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</si>
  <si>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</si>
  <si>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</si>
  <si>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</si>
  <si>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</si>
  <si>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</si>
  <si>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</si>
  <si>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</si>
  <si>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</si>
  <si>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</si>
  <si>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</si>
  <si>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</si>
  <si>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</si>
  <si>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</si>
  <si>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</si>
  <si>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</si>
  <si>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</si>
  <si>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</si>
  <si>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</si>
  <si>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</si>
  <si>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</si>
  <si>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</si>
  <si>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</si>
  <si>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</si>
  <si>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</si>
  <si>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</si>
  <si>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</si>
  <si>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</si>
  <si>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</si>
  <si>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</si>
  <si>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</si>
  <si>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</si>
  <si>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</si>
  <si>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</si>
  <si>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</si>
  <si>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</si>
  <si>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</si>
  <si>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</si>
  <si>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</si>
  <si>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</si>
  <si>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</si>
  <si>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</si>
  <si>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</si>
  <si>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</si>
  <si>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</si>
  <si>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</si>
  <si>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</si>
  <si>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</si>
  <si>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</si>
  <si>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</si>
  <si>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</si>
  <si>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</si>
  <si>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</si>
  <si>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</si>
  <si>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</si>
  <si>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</si>
  <si>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</si>
  <si>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</si>
  <si>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</si>
  <si>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</si>
  <si>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</si>
  <si>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</si>
  <si>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</si>
  <si>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</si>
  <si>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</si>
  <si>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</si>
  <si>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</si>
  <si>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</si>
  <si>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</si>
  <si>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</si>
  <si>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</si>
  <si>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</si>
  <si>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</si>
  <si>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</si>
  <si>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</si>
  <si>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</si>
  <si>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</si>
  <si>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</si>
  <si>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</si>
  <si>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</si>
  <si>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</si>
  <si>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</si>
  <si>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</si>
  <si>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</si>
  <si>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</si>
  <si>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</si>
  <si>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</si>
  <si>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</si>
  <si>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</si>
  <si>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</si>
  <si>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</si>
  <si>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</si>
  <si>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</si>
  <si>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</si>
  <si>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</si>
  <si>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</si>
  <si>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</si>
  <si>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</si>
  <si>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</si>
  <si>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</si>
  <si>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</si>
  <si>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</si>
  <si>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</si>
  <si>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</si>
  <si>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</si>
  <si>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</si>
  <si>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</si>
  <si>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</si>
  <si>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</si>
  <si>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</si>
  <si>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</si>
  <si>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</si>
  <si>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</si>
  <si>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</si>
  <si>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</si>
  <si>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</si>
  <si>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</si>
  <si>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</si>
  <si>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</si>
  <si>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</si>
  <si>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</si>
  <si>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</si>
  <si>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</si>
  <si>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</si>
  <si>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</si>
  <si>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</si>
  <si>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</si>
  <si>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</si>
  <si>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</si>
  <si>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</si>
  <si>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</si>
  <si>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</si>
  <si>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</si>
  <si>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</si>
  <si>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</si>
  <si>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</si>
  <si>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</si>
  <si>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</si>
  <si>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</si>
  <si>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</si>
  <si>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</si>
  <si>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</si>
  <si>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</si>
  <si>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</si>
  <si>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</si>
  <si>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</si>
  <si>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</si>
  <si>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</si>
  <si>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</si>
  <si>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</si>
  <si>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</si>
  <si>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</si>
  <si>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</si>
  <si>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</si>
  <si>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</si>
  <si>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</si>
  <si>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</si>
  <si>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</si>
  <si>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</si>
  <si>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</si>
  <si>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</si>
  <si>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</si>
  <si>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</si>
  <si>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</si>
  <si>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</si>
  <si>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</si>
  <si>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</si>
  <si>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</si>
  <si>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</si>
  <si>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</si>
  <si>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</si>
  <si>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</si>
  <si>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</si>
  <si>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</si>
  <si>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</si>
  <si>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</si>
  <si>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</si>
  <si>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</si>
  <si>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</si>
  <si>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</si>
  <si>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</si>
  <si>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</si>
  <si>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</si>
  <si>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</si>
  <si>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</si>
  <si>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</si>
  <si>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</si>
  <si>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</si>
  <si>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</si>
  <si>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</si>
  <si>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</si>
  <si>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</si>
  <si>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</si>
  <si>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</si>
  <si>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</si>
  <si>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</si>
  <si>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</si>
  <si>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</si>
  <si>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</si>
  <si>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</si>
  <si>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</si>
  <si>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</si>
  <si>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</si>
  <si>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</si>
  <si>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</si>
  <si>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</si>
  <si>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</si>
  <si>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</si>
  <si>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</si>
  <si>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</si>
  <si>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</si>
  <si>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</si>
  <si>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</si>
  <si>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</si>
  <si>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</si>
  <si>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</si>
  <si>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</si>
  <si>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</si>
  <si>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</si>
  <si>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</si>
  <si>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</si>
  <si>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</si>
  <si>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</si>
  <si>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</si>
  <si>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</si>
  <si>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</si>
  <si>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</si>
  <si>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</si>
  <si>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</si>
  <si>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</si>
  <si>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</si>
  <si>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</si>
  <si>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</si>
  <si>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</si>
  <si>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</si>
  <si>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</si>
  <si>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</si>
  <si>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</si>
  <si>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</si>
  <si>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</si>
  <si>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</si>
  <si>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</si>
  <si>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</si>
  <si>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</si>
  <si>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</si>
  <si>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</si>
  <si>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</si>
  <si>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</si>
  <si>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</si>
  <si>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</si>
  <si>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</si>
  <si>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</si>
  <si>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</si>
  <si>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</si>
  <si>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</si>
  <si>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</si>
  <si>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</si>
  <si>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</si>
  <si>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</si>
  <si>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</si>
  <si>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</si>
  <si>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</si>
  <si>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</si>
  <si>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</si>
  <si>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</si>
  <si>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</si>
  <si>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</si>
  <si>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</si>
  <si>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</si>
  <si>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</si>
  <si>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</si>
  <si>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</si>
  <si>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</si>
  <si>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</si>
  <si>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</si>
  <si>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</si>
  <si>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</si>
  <si>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</si>
  <si>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</si>
  <si>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</si>
  <si>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</si>
  <si>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</si>
  <si>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</si>
  <si>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</si>
  <si>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</si>
  <si>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</si>
  <si>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</si>
  <si>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</si>
  <si>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</si>
  <si>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</si>
  <si>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</si>
  <si>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</si>
  <si>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</si>
  <si>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</si>
  <si>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</si>
  <si>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</si>
  <si>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</si>
  <si>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</si>
  <si>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</si>
  <si>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</si>
  <si>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</si>
  <si>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</si>
  <si>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</si>
  <si>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</si>
  <si>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</si>
  <si>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</si>
  <si>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</si>
  <si>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</si>
  <si>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</si>
  <si>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</si>
  <si>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</si>
  <si>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</si>
  <si>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</si>
  <si>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</si>
  <si>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</si>
  <si>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</si>
  <si>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</si>
  <si>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</si>
  <si>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</si>
  <si>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</si>
  <si>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</si>
  <si>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</si>
  <si>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</si>
  <si>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</si>
  <si>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</si>
  <si>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</si>
  <si>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</si>
  <si>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</si>
  <si>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</si>
  <si>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</si>
  <si>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</si>
  <si>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</si>
  <si>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</si>
  <si>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</si>
  <si>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</si>
  <si>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</si>
  <si>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</si>
  <si>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</si>
  <si>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</si>
  <si>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</si>
  <si>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</si>
  <si>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</si>
  <si>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</si>
  <si>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</si>
  <si>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</si>
  <si>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</si>
  <si>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</si>
  <si>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</si>
  <si>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</si>
  <si>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</si>
  <si>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</si>
  <si>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</si>
  <si>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</si>
  <si>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</si>
  <si>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</si>
  <si>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</si>
  <si>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</si>
  <si>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</si>
  <si>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</si>
  <si>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</si>
  <si>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</si>
  <si>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</si>
  <si>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</si>
  <si>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</si>
  <si>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</si>
  <si>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</si>
  <si>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</si>
  <si>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</si>
  <si>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</si>
  <si>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</si>
  <si>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</si>
  <si>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</si>
  <si>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</si>
  <si>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</si>
  <si>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</si>
  <si>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</si>
  <si>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</si>
  <si>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</si>
  <si>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</si>
  <si>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</si>
  <si>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</si>
  <si>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</si>
  <si>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</si>
  <si>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</si>
  <si>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</si>
  <si>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</si>
  <si>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</si>
  <si>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</si>
  <si>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</si>
  <si>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</si>
  <si>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</si>
  <si>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</si>
  <si>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</si>
  <si>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</si>
  <si>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</si>
  <si>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</si>
  <si>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</si>
  <si>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</si>
  <si>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</si>
  <si>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</si>
  <si>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</si>
  <si>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</si>
  <si>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</si>
  <si>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</si>
  <si>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</si>
  <si>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</si>
  <si>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</si>
  <si>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</si>
  <si>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</si>
  <si>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</si>
  <si>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</si>
  <si>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</si>
  <si>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</si>
  <si>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</si>
  <si>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</si>
  <si>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</si>
  <si>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</si>
  <si>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</si>
  <si>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</si>
  <si>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</si>
  <si>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</si>
  <si>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</si>
  <si>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</si>
  <si>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</si>
  <si>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</si>
  <si>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</si>
  <si>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</si>
  <si>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</si>
  <si>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</si>
  <si>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</si>
  <si>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</si>
  <si>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</si>
  <si>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</si>
  <si>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</si>
  <si>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</si>
  <si>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</si>
  <si>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</si>
  <si>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</si>
  <si>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</si>
  <si>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</si>
  <si>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</si>
  <si>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</si>
  <si>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</si>
  <si>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</si>
  <si>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</si>
  <si>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</si>
  <si>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</si>
  <si>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</si>
  <si>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</si>
  <si>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</si>
  <si>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</si>
  <si>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</si>
  <si>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</si>
  <si>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</si>
  <si>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</si>
  <si>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</si>
  <si>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</si>
  <si>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</si>
  <si>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</si>
  <si>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</si>
  <si>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</si>
  <si>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</si>
  <si>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</si>
  <si>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</si>
  <si>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</si>
  <si>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</si>
  <si>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</si>
  <si>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</si>
  <si>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</si>
  <si>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</si>
  <si>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</si>
  <si>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</si>
  <si>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</si>
  <si>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</si>
  <si>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</si>
  <si>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</si>
  <si>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</si>
  <si>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</si>
  <si>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</si>
  <si>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</si>
  <si>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</si>
  <si>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</si>
  <si>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</si>
  <si>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</si>
  <si>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</si>
  <si>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</si>
  <si>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</si>
  <si>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</si>
  <si>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</si>
  <si>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</si>
  <si>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</si>
  <si>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</si>
  <si>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</si>
  <si>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</si>
  <si>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</si>
  <si>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</si>
  <si>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</si>
  <si>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</si>
  <si>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</si>
  <si>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</si>
  <si>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</si>
  <si>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</si>
  <si>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</si>
  <si>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</si>
  <si>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</si>
  <si>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</si>
  <si>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</si>
  <si>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</si>
  <si>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</si>
  <si>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</si>
  <si>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</si>
  <si>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</si>
  <si>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</si>
  <si>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</si>
  <si>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</si>
  <si>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</si>
  <si>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</si>
  <si>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</si>
  <si>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</si>
  <si>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</si>
  <si>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</si>
  <si>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</si>
  <si>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</si>
  <si>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</si>
  <si>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</si>
  <si>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</si>
  <si>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</si>
  <si>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</si>
  <si>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</si>
  <si>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</si>
  <si>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</si>
  <si>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</si>
  <si>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</si>
  <si>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</si>
  <si>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</si>
  <si>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</si>
  <si>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</si>
  <si>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</si>
  <si>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</si>
  <si>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</si>
  <si>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</si>
  <si>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</si>
  <si>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</si>
  <si>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</si>
  <si>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</si>
  <si>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</si>
  <si>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</si>
  <si>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</si>
  <si>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</si>
  <si>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</si>
  <si>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</si>
  <si>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</si>
  <si>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</si>
  <si>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</si>
  <si>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</si>
  <si>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</si>
  <si>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</si>
  <si>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</si>
  <si>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</si>
  <si>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</si>
  <si>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</si>
  <si>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</si>
  <si>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</si>
  <si>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</si>
  <si>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</si>
  <si>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</si>
  <si>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</si>
  <si>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</si>
  <si>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</si>
  <si>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</si>
  <si>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</si>
  <si>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</si>
  <si>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</si>
  <si>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</si>
  <si>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</si>
  <si>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</si>
  <si>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</si>
  <si>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</si>
  <si>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</si>
  <si>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</si>
  <si>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</si>
  <si>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</si>
  <si>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</si>
  <si>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</si>
  <si>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</si>
  <si>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</si>
  <si>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</si>
  <si>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</si>
  <si>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</si>
  <si>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</si>
  <si>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</si>
  <si>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</si>
  <si>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</si>
  <si>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</si>
  <si>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</si>
  <si>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</si>
  <si>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</si>
  <si>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</si>
  <si>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</si>
  <si>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</si>
  <si>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</si>
  <si>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</si>
  <si>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</si>
  <si>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</si>
  <si>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</si>
  <si>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</si>
  <si>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</si>
  <si>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</si>
  <si>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</si>
  <si>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</si>
  <si>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</si>
  <si>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</si>
  <si>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</si>
  <si>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</si>
  <si>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</si>
  <si>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</si>
  <si>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</si>
  <si>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</si>
  <si>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</si>
  <si>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</si>
  <si>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</si>
  <si>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</si>
  <si>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</si>
  <si>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</si>
  <si>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</si>
  <si>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</si>
  <si>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</si>
  <si>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</si>
  <si>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</si>
  <si>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</si>
  <si>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</si>
  <si>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</si>
  <si>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</si>
  <si>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</si>
  <si>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</si>
  <si>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</si>
  <si>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</si>
  <si>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</si>
  <si>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</si>
  <si>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</si>
  <si>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</si>
  <si>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</si>
  <si>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</si>
  <si>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</si>
  <si>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</si>
  <si>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</si>
  <si>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</si>
  <si>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</si>
  <si>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</si>
  <si>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</si>
  <si>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</si>
  <si>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</si>
  <si>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</si>
  <si>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</si>
  <si>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</si>
  <si>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</si>
  <si>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</si>
  <si>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</si>
  <si>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</si>
  <si>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</si>
  <si>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</si>
  <si>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</si>
  <si>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</si>
  <si>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</si>
  <si>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</si>
  <si>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</si>
  <si>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</si>
  <si>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</si>
  <si>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</si>
  <si>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</si>
  <si>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</si>
  <si>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</si>
  <si>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</si>
  <si>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</si>
  <si>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</si>
  <si>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</si>
  <si>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</si>
  <si>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</si>
  <si>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</si>
  <si>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</si>
  <si>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</si>
  <si>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</si>
  <si>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</si>
  <si>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</si>
  <si>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</si>
  <si>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</si>
  <si>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</si>
  <si>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</si>
  <si>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</si>
  <si>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</si>
  <si>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</si>
  <si>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</si>
  <si>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</si>
  <si>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</si>
  <si>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</si>
  <si>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</si>
  <si>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</si>
  <si>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</si>
  <si>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</si>
  <si>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</si>
  <si>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</si>
  <si>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</si>
  <si>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</si>
  <si>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</si>
  <si>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</si>
  <si>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</si>
  <si>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</si>
  <si>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</si>
  <si>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</si>
  <si>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</si>
  <si>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</si>
  <si>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</si>
  <si>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</si>
  <si>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</si>
  <si>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</si>
  <si>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</si>
  <si>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</si>
  <si>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</si>
  <si>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</si>
  <si>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</si>
  <si>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</si>
  <si>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</si>
  <si>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</si>
  <si>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</si>
  <si>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</si>
  <si>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</si>
  <si>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</si>
  <si>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</si>
  <si>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</si>
  <si>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</si>
  <si>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</si>
  <si>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</si>
  <si>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</si>
  <si>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</si>
  <si>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</si>
  <si>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</si>
  <si>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</si>
  <si>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</si>
  <si>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</si>
  <si>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</si>
  <si>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</si>
  <si>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</si>
  <si>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</si>
  <si>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</si>
  <si>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</si>
  <si>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</si>
  <si>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</si>
  <si>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</si>
  <si>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</si>
  <si>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</si>
  <si>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</si>
  <si>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</si>
  <si>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</si>
  <si>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</si>
  <si>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</si>
  <si>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</si>
  <si>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</si>
  <si>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</si>
  <si>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</si>
  <si>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</si>
  <si>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</si>
  <si>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</si>
  <si>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</si>
  <si>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</si>
  <si>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</si>
  <si>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</si>
  <si>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</si>
  <si>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</si>
  <si>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</si>
  <si>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</si>
  <si>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</si>
  <si>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</si>
  <si>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</si>
  <si>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</si>
  <si>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</si>
  <si>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</si>
  <si>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</si>
  <si>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</si>
  <si>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</si>
  <si>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</si>
  <si>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</si>
  <si>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</si>
  <si>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</si>
  <si>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</si>
  <si>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</si>
  <si>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</si>
  <si>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</si>
  <si>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</si>
  <si>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</si>
  <si>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</si>
  <si>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</si>
  <si>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</si>
  <si>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</si>
  <si>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</si>
  <si>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</si>
  <si>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</si>
  <si>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</si>
  <si>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</si>
  <si>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</si>
  <si>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</si>
  <si>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</si>
  <si>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</si>
  <si>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</si>
  <si>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</si>
  <si>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</si>
  <si>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</si>
  <si>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</si>
  <si>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</si>
  <si>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</si>
  <si>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</si>
  <si>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</si>
  <si>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</si>
  <si>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</si>
  <si>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</si>
  <si>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</si>
  <si>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</si>
  <si>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</si>
  <si>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</si>
  <si>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</si>
  <si>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</si>
  <si>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</si>
  <si>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</si>
  <si>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</si>
  <si>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</si>
  <si>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</si>
  <si>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</si>
  <si>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</si>
  <si>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</si>
  <si>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</si>
  <si>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</si>
  <si>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</si>
  <si>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</si>
  <si>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</si>
  <si>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</si>
  <si>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</si>
  <si>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</si>
  <si>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</si>
  <si>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</si>
  <si>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</si>
  <si>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</si>
  <si>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</si>
  <si>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</si>
  <si>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</si>
  <si>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</si>
  <si>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</si>
  <si>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</si>
  <si>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</si>
  <si>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</si>
  <si>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</si>
  <si>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</si>
  <si>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</si>
  <si>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</si>
  <si>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</si>
  <si>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</si>
  <si>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</si>
  <si>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</si>
  <si>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</si>
  <si>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</si>
  <si>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</si>
  <si>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</si>
  <si>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</si>
  <si>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</si>
  <si>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</si>
  <si>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</si>
  <si>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</si>
  <si>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</si>
  <si>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</si>
  <si>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</si>
  <si>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</si>
  <si>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</si>
  <si>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</si>
  <si>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</si>
  <si>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</si>
  <si>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</si>
  <si>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</si>
  <si>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</si>
  <si>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</si>
  <si>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</si>
  <si>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</si>
  <si>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</si>
  <si>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</si>
  <si>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</si>
  <si>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</si>
  <si>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</si>
  <si>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</si>
  <si>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</si>
  <si>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</si>
  <si>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</si>
  <si>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</si>
  <si>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</si>
  <si>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</si>
  <si>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</si>
  <si>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</si>
  <si>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</si>
  <si>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</si>
  <si>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</si>
  <si>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</si>
  <si>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</si>
  <si>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</si>
  <si>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</si>
  <si>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</si>
  <si>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</si>
  <si>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</si>
  <si>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</si>
  <si>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</si>
  <si>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</si>
  <si>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</si>
  <si>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</si>
  <si>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</si>
  <si>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</si>
  <si>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</si>
  <si>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</si>
  <si>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</si>
  <si>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</si>
  <si>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</si>
  <si>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</si>
  <si>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</si>
  <si>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</si>
  <si>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</si>
  <si>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</si>
  <si>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</si>
  <si>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</si>
  <si>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</si>
  <si>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</si>
  <si>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</si>
  <si>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</si>
  <si>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</si>
  <si>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</si>
  <si>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</si>
  <si>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</si>
  <si>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</si>
  <si>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</si>
  <si>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</si>
  <si>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</si>
  <si>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</si>
  <si>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</si>
  <si>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</si>
  <si>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</si>
  <si>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</si>
  <si>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</si>
  <si>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</si>
  <si>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</si>
  <si>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</si>
  <si>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</si>
  <si>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</si>
  <si>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</si>
  <si>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</si>
  <si>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</si>
  <si>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</si>
  <si>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</si>
  <si>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</si>
  <si>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</si>
  <si>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</si>
  <si>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</si>
  <si>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</si>
  <si>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</si>
  <si>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</si>
  <si>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</si>
  <si>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</si>
  <si>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</si>
  <si>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</si>
  <si>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</si>
  <si>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</si>
  <si>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</si>
  <si>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</si>
  <si>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</si>
  <si>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</si>
  <si>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</si>
  <si>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</si>
  <si>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</si>
  <si>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</si>
  <si>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</si>
  <si>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</si>
  <si>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</si>
  <si>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</si>
  <si>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</si>
  <si>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</si>
  <si>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</si>
  <si>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</si>
  <si>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</si>
  <si>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</si>
  <si>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</si>
  <si>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</si>
  <si>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</si>
  <si>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</si>
  <si>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</si>
  <si>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</si>
  <si>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</si>
  <si>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</si>
  <si>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</si>
  <si>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</si>
  <si>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</si>
  <si>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</si>
  <si>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</si>
  <si>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</si>
  <si>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</si>
  <si>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</si>
  <si>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</si>
  <si>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</si>
  <si>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</si>
  <si>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</si>
  <si>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</si>
  <si>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</si>
  <si>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</si>
  <si>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</si>
  <si>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</si>
  <si>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</si>
  <si>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</si>
  <si>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</si>
  <si>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</si>
  <si>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</si>
  <si>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</si>
  <si>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</si>
  <si>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</si>
  <si>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</si>
  <si>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</si>
  <si>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</si>
  <si>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</si>
  <si>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</si>
  <si>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</si>
  <si>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</si>
  <si>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</si>
  <si>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</si>
  <si>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</si>
  <si>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</si>
  <si>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</si>
  <si>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</si>
  <si>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</si>
  <si>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</si>
  <si>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</si>
  <si>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</si>
  <si>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</si>
  <si>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</si>
  <si>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</si>
  <si>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</si>
  <si>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</si>
  <si>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</si>
  <si>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</si>
  <si>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</si>
  <si>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</si>
  <si>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</si>
  <si>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</si>
  <si>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</si>
  <si>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</si>
  <si>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</si>
  <si>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</si>
  <si>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</si>
  <si>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</si>
  <si>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</si>
  <si>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</si>
  <si>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</si>
  <si>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</si>
  <si>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</si>
  <si>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</si>
  <si>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</si>
  <si>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</si>
  <si>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</si>
  <si>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</si>
  <si>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</si>
  <si>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</si>
  <si>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</si>
  <si>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</si>
  <si>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</si>
  <si>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</si>
  <si>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</si>
  <si>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</si>
  <si>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</si>
  <si>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</si>
  <si>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</si>
  <si>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</si>
  <si>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</si>
  <si>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</si>
  <si>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</si>
  <si>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</si>
  <si>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</si>
  <si>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</si>
  <si>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</si>
  <si>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</si>
  <si>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</si>
  <si>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</si>
  <si>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</si>
  <si>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</si>
  <si>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</si>
  <si>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</si>
  <si>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</si>
  <si>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</si>
  <si>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</si>
  <si>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</si>
  <si>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</si>
  <si>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</si>
  <si>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</si>
  <si>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</si>
  <si>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</si>
  <si>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</si>
  <si>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</si>
  <si>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</si>
  <si>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</si>
  <si>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</si>
  <si>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</si>
  <si>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</si>
  <si>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</si>
  <si>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</si>
  <si>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</si>
  <si>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</si>
  <si>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</si>
  <si>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</si>
  <si>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</si>
  <si>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</si>
  <si>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</si>
  <si>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</si>
  <si>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</si>
  <si>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</si>
  <si>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</si>
  <si>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</si>
  <si>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</si>
  <si>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</si>
  <si>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</si>
  <si>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</si>
  <si>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</si>
  <si>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</si>
  <si>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</si>
  <si>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</si>
  <si>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</si>
  <si>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</si>
  <si>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</si>
  <si>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</si>
  <si>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</si>
  <si>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</si>
  <si>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</si>
  <si>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</si>
  <si>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</si>
  <si>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</si>
  <si>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</si>
  <si>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</si>
  <si>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</si>
  <si>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</si>
  <si>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</si>
  <si>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</si>
  <si>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</si>
  <si>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</si>
  <si>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</si>
  <si>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</si>
  <si>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</si>
  <si>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</si>
  <si>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</si>
  <si>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</si>
  <si>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</si>
  <si>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</si>
  <si>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</si>
  <si>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</si>
  <si>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</si>
  <si>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</si>
  <si>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</si>
  <si>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</si>
  <si>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</si>
  <si>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</si>
  <si>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</si>
  <si>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</si>
  <si>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</si>
  <si>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</si>
  <si>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</si>
  <si>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</si>
  <si>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</si>
  <si>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</si>
  <si>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</si>
  <si>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</si>
  <si>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</si>
  <si>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</si>
  <si>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</si>
  <si>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</si>
  <si>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</si>
  <si>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</si>
  <si>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</si>
  <si>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</si>
  <si>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</si>
  <si>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</si>
  <si>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</si>
  <si>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</si>
  <si>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</si>
  <si>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</si>
  <si>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</si>
  <si>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</si>
  <si>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</si>
  <si>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</si>
  <si>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</si>
  <si>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</si>
  <si>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</si>
  <si>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</si>
  <si>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</si>
  <si>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</si>
  <si>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</si>
  <si>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</si>
  <si>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</si>
  <si>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</si>
  <si>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</si>
  <si>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</si>
  <si>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</si>
  <si>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</si>
  <si>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</si>
  <si>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</si>
  <si>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</si>
  <si>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</si>
  <si>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</si>
  <si>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</si>
  <si>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</si>
  <si>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</si>
  <si>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</si>
  <si>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</si>
  <si>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</si>
  <si>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</si>
  <si>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</si>
  <si>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</si>
  <si>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</si>
  <si>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</si>
  <si>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</si>
  <si>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</si>
  <si>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</si>
  <si>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</si>
  <si>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</si>
  <si>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</si>
  <si>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</si>
  <si>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</si>
  <si>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</si>
  <si>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</si>
  <si>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</si>
  <si>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</si>
  <si>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</si>
  <si>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</si>
  <si>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</si>
  <si>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</si>
  <si>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</si>
  <si>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</si>
  <si>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</si>
  <si>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</si>
  <si>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</si>
  <si>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</si>
  <si>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</si>
  <si>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</si>
  <si>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</si>
  <si>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</si>
  <si>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</si>
  <si>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</si>
  <si>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</si>
  <si>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</si>
  <si>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</si>
  <si>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</si>
  <si>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</si>
  <si>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</si>
  <si>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</si>
  <si>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</si>
  <si>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</si>
  <si>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</si>
  <si>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</si>
  <si>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</si>
  <si>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</si>
  <si>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</si>
  <si>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</si>
  <si>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</si>
  <si>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</si>
  <si>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</si>
  <si>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</si>
  <si>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</si>
  <si>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</si>
  <si>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</si>
  <si>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</si>
  <si>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</si>
  <si>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</si>
  <si>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</si>
  <si>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</si>
  <si>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</si>
  <si>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</si>
  <si>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</si>
  <si>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</si>
  <si>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</si>
  <si>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</si>
  <si>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</si>
  <si>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</si>
  <si>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</si>
  <si>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</si>
  <si>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</si>
  <si>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</si>
  <si>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</si>
  <si>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</si>
  <si>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</si>
  <si>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</si>
  <si>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</si>
  <si>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</si>
  <si>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</si>
  <si>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</si>
  <si>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</si>
  <si>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</si>
  <si>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</si>
  <si>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</si>
  <si>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</si>
  <si>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</si>
  <si>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</si>
  <si>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</si>
  <si>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</si>
  <si>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</si>
  <si>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</si>
  <si>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</si>
  <si>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</si>
  <si>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</si>
  <si>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</si>
  <si>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</si>
  <si>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</si>
  <si>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</si>
  <si>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</si>
  <si>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</si>
  <si>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</si>
  <si>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</si>
  <si>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</si>
  <si>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</si>
  <si>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</si>
  <si>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</si>
  <si>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</si>
  <si>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</si>
  <si>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</si>
  <si>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</si>
  <si>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</si>
  <si>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</si>
  <si>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</si>
  <si>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</si>
  <si>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</si>
  <si>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</si>
  <si>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</si>
  <si>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</si>
  <si>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</si>
  <si>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</si>
  <si>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</si>
  <si>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</si>
  <si>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</si>
  <si>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</si>
  <si>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</si>
  <si>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</si>
  <si>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</si>
  <si>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</si>
  <si>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</si>
  <si>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</si>
  <si>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</si>
  <si>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</si>
  <si>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</si>
  <si>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</si>
  <si>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</si>
  <si>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</si>
  <si>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</si>
  <si>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</si>
  <si>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</si>
  <si>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</si>
  <si>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</si>
  <si>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</si>
  <si>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</si>
  <si>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</si>
  <si>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</si>
  <si>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</si>
  <si>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</si>
  <si>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</si>
  <si>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</si>
  <si>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</si>
  <si>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</si>
  <si>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</si>
  <si>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</si>
  <si>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</si>
  <si>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</si>
  <si>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</si>
  <si>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</si>
  <si>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</si>
  <si>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</si>
  <si>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</si>
  <si>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</si>
  <si>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</si>
  <si>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</si>
  <si>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</si>
  <si>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</si>
  <si>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</si>
  <si>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</si>
  <si>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</si>
  <si>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</si>
  <si>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</si>
  <si>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</si>
  <si>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</si>
  <si>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</si>
  <si>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</si>
  <si>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</si>
  <si>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</si>
  <si>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</si>
  <si>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</si>
  <si>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</si>
  <si>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</si>
  <si>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</si>
  <si>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</si>
  <si>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</si>
  <si>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</si>
  <si>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</si>
  <si>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</si>
  <si>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</si>
  <si>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</si>
  <si>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</si>
  <si>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</si>
  <si>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</si>
  <si>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</si>
  <si>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</si>
  <si>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</si>
  <si>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</si>
  <si>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</si>
  <si>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</si>
  <si>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</si>
  <si>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</si>
  <si>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</si>
  <si>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</si>
  <si>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</si>
  <si>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</si>
  <si>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</si>
  <si>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</si>
  <si>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</si>
  <si>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</si>
  <si>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</si>
  <si>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</si>
  <si>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</si>
  <si>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</si>
  <si>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</si>
  <si>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</si>
  <si>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</si>
  <si>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</si>
  <si>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</si>
  <si>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</si>
  <si>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</si>
  <si>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</si>
  <si>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</si>
  <si>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</si>
  <si>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</si>
  <si>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</si>
  <si>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</si>
  <si>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</si>
  <si>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</si>
  <si>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</si>
  <si>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</si>
  <si>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</si>
  <si>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</si>
  <si>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</si>
  <si>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</si>
  <si>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</si>
  <si>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</si>
  <si>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</si>
  <si>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</si>
  <si>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</si>
  <si>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</si>
  <si>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</si>
  <si>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</si>
  <si>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</si>
  <si>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</si>
  <si>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</si>
  <si>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</si>
  <si>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</si>
  <si>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</si>
  <si>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</si>
  <si>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</si>
  <si>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</si>
  <si>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</si>
  <si>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</si>
  <si>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</si>
  <si>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</si>
  <si>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</si>
  <si>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</si>
  <si>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</si>
  <si>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</si>
  <si>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</si>
  <si>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</si>
  <si>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</si>
  <si>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</si>
  <si>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</si>
  <si>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</si>
  <si>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</si>
  <si>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</si>
  <si>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</si>
  <si>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</si>
  <si>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</si>
  <si>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</si>
  <si>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</si>
  <si>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</si>
  <si>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</si>
  <si>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</si>
  <si>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</si>
  <si>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</si>
  <si>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</si>
  <si>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</si>
  <si>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</si>
  <si>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</si>
  <si>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</si>
  <si>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</si>
  <si>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</si>
  <si>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</si>
  <si>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</si>
  <si>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</si>
  <si>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</si>
  <si>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</si>
  <si>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</si>
  <si>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</si>
  <si>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</si>
  <si>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</si>
  <si>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</si>
  <si>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</si>
  <si>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</si>
  <si>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</si>
  <si>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</si>
  <si>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</si>
  <si>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</si>
  <si>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</si>
  <si>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</si>
  <si>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</si>
  <si>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</si>
  <si>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</si>
  <si>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</si>
  <si>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</si>
  <si>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</si>
  <si>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</si>
  <si>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</si>
  <si>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</si>
  <si>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</si>
  <si>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</si>
  <si>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</si>
  <si>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</si>
  <si>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</si>
  <si>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</si>
  <si>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</si>
  <si>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</si>
  <si>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</si>
  <si>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</si>
  <si>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</si>
  <si>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</si>
  <si>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</si>
  <si>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</si>
  <si>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</si>
  <si>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</si>
  <si>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</si>
  <si>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</si>
  <si>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</si>
  <si>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</si>
  <si>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</si>
  <si>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</si>
  <si>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</si>
  <si>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</si>
  <si>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</si>
  <si>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</si>
  <si>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</si>
  <si>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</si>
  <si>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</si>
  <si>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</si>
  <si>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</si>
  <si>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</si>
  <si>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</si>
  <si>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</si>
  <si>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</si>
  <si>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</si>
  <si>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</si>
  <si>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</si>
  <si>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</si>
  <si>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</si>
  <si>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</si>
  <si>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</si>
  <si>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</si>
  <si>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</si>
  <si>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</si>
  <si>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</si>
  <si>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</si>
  <si>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</si>
  <si>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</si>
  <si>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</si>
  <si>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</si>
  <si>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</si>
  <si>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</si>
  <si>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</si>
  <si>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</si>
  <si>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</si>
  <si>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</si>
  <si>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</si>
  <si>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</si>
  <si>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</si>
  <si>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</si>
  <si>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</si>
  <si>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</si>
  <si>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</si>
  <si>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</si>
  <si>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</si>
  <si>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</si>
  <si>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</si>
  <si>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</si>
  <si>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</si>
  <si>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</si>
  <si>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</si>
  <si>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</si>
  <si>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</si>
  <si>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</si>
  <si>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</si>
  <si>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</si>
  <si>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</si>
  <si>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</si>
  <si>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</si>
  <si>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</si>
  <si>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</si>
  <si>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</si>
  <si>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</si>
  <si>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</si>
  <si>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</si>
  <si>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</si>
  <si>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</si>
  <si>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</si>
  <si>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</si>
  <si>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</si>
  <si>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</si>
  <si>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</si>
  <si>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</si>
  <si>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</si>
  <si>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</si>
  <si>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</si>
  <si>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</si>
  <si>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</si>
  <si>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</si>
  <si>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</si>
  <si>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</si>
  <si>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</si>
  <si>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</si>
  <si>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</si>
  <si>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</si>
  <si>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</si>
  <si>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</si>
  <si>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</si>
  <si>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</si>
  <si>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</si>
  <si>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</si>
  <si>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</si>
  <si>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</si>
  <si>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</si>
  <si>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</si>
  <si>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</si>
  <si>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</si>
  <si>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</si>
  <si>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</si>
  <si>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</si>
  <si>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</si>
  <si>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</si>
  <si>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</si>
  <si>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</si>
  <si>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</si>
  <si>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</si>
  <si>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</si>
  <si>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</si>
  <si>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</si>
  <si>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</si>
  <si>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</si>
  <si>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</si>
  <si>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</si>
  <si>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</si>
  <si>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</si>
  <si>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</si>
  <si>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</si>
  <si>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</si>
  <si>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</si>
  <si>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</si>
  <si>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</si>
  <si>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</si>
  <si>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</si>
  <si>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</si>
  <si>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</si>
  <si>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</si>
  <si>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</si>
  <si>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</si>
  <si>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</si>
  <si>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</si>
  <si>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</si>
  <si>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</si>
  <si>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</si>
  <si>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</si>
  <si>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</si>
  <si>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</si>
  <si>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</si>
  <si>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</si>
  <si>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</si>
  <si>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</si>
  <si>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</si>
  <si>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</si>
  <si>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</si>
  <si>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</si>
  <si>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</si>
  <si>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</si>
  <si>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</si>
  <si>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</si>
  <si>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</si>
  <si>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</si>
  <si>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</si>
  <si>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</si>
  <si>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</si>
  <si>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</si>
  <si>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</si>
  <si>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</si>
  <si>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</si>
  <si>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</si>
  <si>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</si>
  <si>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</si>
  <si>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</si>
  <si>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</si>
  <si>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</si>
  <si>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</si>
  <si>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</si>
  <si>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</si>
  <si>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</si>
  <si>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</si>
  <si>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</si>
  <si>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</si>
  <si>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</si>
  <si>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</si>
  <si>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</si>
  <si>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</si>
  <si>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</si>
  <si>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</si>
  <si>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</si>
  <si>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</si>
  <si>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</si>
  <si>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</si>
  <si>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</si>
  <si>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</si>
  <si>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</si>
  <si>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</si>
  <si>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</si>
  <si>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</si>
  <si>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</si>
  <si>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</si>
  <si>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</si>
  <si>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</si>
  <si>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</si>
  <si>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</si>
  <si>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</si>
  <si>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</si>
  <si>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</si>
  <si>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</si>
  <si>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</si>
  <si>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</si>
  <si>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</si>
  <si>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</si>
  <si>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</si>
  <si>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</si>
  <si>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</si>
  <si>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</si>
  <si>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</si>
  <si>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</si>
  <si>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</si>
  <si>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</si>
  <si>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</si>
  <si>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</si>
  <si>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</si>
  <si>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</si>
  <si>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</si>
  <si>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</si>
  <si>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</si>
  <si>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</si>
  <si>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</si>
  <si>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</si>
  <si>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</si>
  <si>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</si>
  <si>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</si>
  <si>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</si>
  <si>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</si>
  <si>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</si>
  <si>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</si>
  <si>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</si>
  <si>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</si>
  <si>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</si>
  <si>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</si>
  <si>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</si>
  <si>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</si>
  <si>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</si>
  <si>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</si>
  <si>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</si>
  <si>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</si>
  <si>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</si>
  <si>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</si>
  <si>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</si>
  <si>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</si>
  <si>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</si>
  <si>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</si>
  <si>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</si>
  <si>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</si>
  <si>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</si>
  <si>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</si>
  <si>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</si>
  <si>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</si>
  <si>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</si>
  <si>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</si>
  <si>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</si>
  <si>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</si>
  <si>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</si>
  <si>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</si>
  <si>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</si>
  <si>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</si>
  <si>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</si>
  <si>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</si>
  <si>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</si>
  <si>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</si>
  <si>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</si>
  <si>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</si>
  <si>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</si>
  <si>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</si>
  <si>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</si>
  <si>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</si>
  <si>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</si>
  <si>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</si>
  <si>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</si>
  <si>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</si>
  <si>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</si>
  <si>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</si>
  <si>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</si>
  <si>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</si>
  <si>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</si>
  <si>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</si>
  <si>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</si>
  <si>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</si>
  <si>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</si>
  <si>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</si>
  <si>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</si>
  <si>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</si>
  <si>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</si>
  <si>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</si>
  <si>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</si>
  <si>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</si>
  <si>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</si>
  <si>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</si>
  <si>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</si>
  <si>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</si>
  <si>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</si>
  <si>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</si>
  <si>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</si>
  <si>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</si>
  <si>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</si>
  <si>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</si>
  <si>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</si>
  <si>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</si>
  <si>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</si>
  <si>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</si>
  <si>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</si>
  <si>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</si>
  <si>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</si>
  <si>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</si>
  <si>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</si>
  <si>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</si>
  <si>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</si>
  <si>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</si>
  <si>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</si>
  <si>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</si>
  <si>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</si>
  <si>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</si>
  <si>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</si>
  <si>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</si>
  <si>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</si>
  <si>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</si>
  <si>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</si>
  <si>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</si>
  <si>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</si>
  <si>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</si>
  <si>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</si>
  <si>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</si>
  <si>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</si>
  <si>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</si>
  <si>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</si>
  <si>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</si>
  <si>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</si>
  <si>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</si>
  <si>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</si>
  <si>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</si>
  <si>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</si>
  <si>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</si>
  <si>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</si>
  <si>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</si>
  <si>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</si>
  <si>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</si>
  <si>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</si>
  <si>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</si>
  <si>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</si>
  <si>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</si>
  <si>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</si>
  <si>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</si>
  <si>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</si>
  <si>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</si>
  <si>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</si>
  <si>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</si>
  <si>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</si>
  <si>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</si>
  <si>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</si>
  <si>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</si>
  <si>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</si>
  <si>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</si>
  <si>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</si>
  <si>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</si>
  <si>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</si>
  <si>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</si>
  <si>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</si>
  <si>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</si>
  <si>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</si>
  <si>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</si>
  <si>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</si>
  <si>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</si>
  <si>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</si>
  <si>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</si>
  <si>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</si>
  <si>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</si>
  <si>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</si>
  <si>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</si>
  <si>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</si>
  <si>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</si>
  <si>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</si>
  <si>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</si>
  <si>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</si>
  <si>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</si>
  <si>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</si>
  <si>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</si>
  <si>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</si>
  <si>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</si>
  <si>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</si>
  <si>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</si>
  <si>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</si>
  <si>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</si>
  <si>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</si>
  <si>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</si>
  <si>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</si>
  <si>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</si>
  <si>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</si>
  <si>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</si>
  <si>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</si>
  <si>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</si>
  <si>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</si>
  <si>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</si>
  <si>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</si>
  <si>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</si>
  <si>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</si>
  <si>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</si>
  <si>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</si>
  <si>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</si>
  <si>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</si>
  <si>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</si>
  <si>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</si>
  <si>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</si>
  <si>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</si>
  <si>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</si>
  <si>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</si>
  <si>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</si>
  <si>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</si>
  <si>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</si>
  <si>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</si>
  <si>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</si>
  <si>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</si>
  <si>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</si>
  <si>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</si>
  <si>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</si>
  <si>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</si>
  <si>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</si>
  <si>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</si>
  <si>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</si>
  <si>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</si>
  <si>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</si>
  <si>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</si>
  <si>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</si>
  <si>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</si>
  <si>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</si>
  <si>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</si>
  <si>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</si>
  <si>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</si>
  <si>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</si>
  <si>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</si>
  <si>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</si>
  <si>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</si>
  <si>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</si>
  <si>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</si>
  <si>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</si>
  <si>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</si>
  <si>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</si>
  <si>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</si>
  <si>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</si>
  <si>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</si>
  <si>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</si>
  <si>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</si>
  <si>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</si>
  <si>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</si>
  <si>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</si>
  <si>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</si>
  <si>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</si>
  <si>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</si>
  <si>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</si>
  <si>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</si>
  <si>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</si>
  <si>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</si>
  <si>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</si>
  <si>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</si>
  <si>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</si>
  <si>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</si>
  <si>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</si>
  <si>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</si>
  <si>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</si>
  <si>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</si>
  <si>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</si>
  <si>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</si>
  <si>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</si>
  <si>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</si>
  <si>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</si>
  <si>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</si>
  <si>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</si>
  <si>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</si>
  <si>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</si>
  <si>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</si>
  <si>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</si>
  <si>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</si>
  <si>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</si>
  <si>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</si>
  <si>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</si>
  <si>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</si>
  <si>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</si>
  <si>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</si>
  <si>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</si>
  <si>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</si>
  <si>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</si>
  <si>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</si>
  <si>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</si>
  <si>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</si>
  <si>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</si>
  <si>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</si>
  <si>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</si>
  <si>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</si>
  <si>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</si>
  <si>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</si>
  <si>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</si>
  <si>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</si>
  <si>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</si>
  <si>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</si>
  <si>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</si>
  <si>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</si>
  <si>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</si>
  <si>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</si>
  <si>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</si>
  <si>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</si>
  <si>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</si>
  <si>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</si>
  <si>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</si>
  <si>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</si>
  <si>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</si>
  <si>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</si>
  <si>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</si>
  <si>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</si>
  <si>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</si>
  <si>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</si>
  <si>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</si>
  <si>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</si>
  <si>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</si>
  <si>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</si>
  <si>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</si>
  <si>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</si>
  <si>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</si>
  <si>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</si>
  <si>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</si>
  <si>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</si>
  <si>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</si>
  <si>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</si>
  <si>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</si>
  <si>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</si>
  <si>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</si>
  <si>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</si>
  <si>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</si>
  <si>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</si>
  <si>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</si>
  <si>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</si>
  <si>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</si>
  <si>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</si>
  <si>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</si>
  <si>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</si>
  <si>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</si>
  <si>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</si>
  <si>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</si>
  <si>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</si>
  <si>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</si>
  <si>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</si>
  <si>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</si>
  <si>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</si>
  <si>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</si>
  <si>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</si>
  <si>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</si>
  <si>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</si>
  <si>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</si>
  <si>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</si>
  <si>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</si>
  <si>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</si>
  <si>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</si>
  <si>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</si>
  <si>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</si>
  <si>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</si>
  <si>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</si>
  <si>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</si>
  <si>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</si>
  <si>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</si>
  <si>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</si>
  <si>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</si>
  <si>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</si>
  <si>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</si>
  <si>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</si>
  <si>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</si>
  <si>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</si>
  <si>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</si>
  <si>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</si>
  <si>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</si>
  <si>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</si>
  <si>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</si>
  <si>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</si>
  <si>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</si>
  <si>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</si>
  <si>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</si>
  <si>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</si>
  <si>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</si>
  <si>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</si>
  <si>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</si>
  <si>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</si>
  <si>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</si>
  <si>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</si>
  <si>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</si>
  <si>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</si>
  <si>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</si>
  <si>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</si>
  <si>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</si>
  <si>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</si>
  <si>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</si>
  <si>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</si>
  <si>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</si>
  <si>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</si>
  <si>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</si>
  <si>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</si>
  <si>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</si>
  <si>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</si>
  <si>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</si>
  <si>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</si>
  <si>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</si>
  <si>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</si>
  <si>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</si>
  <si>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</si>
  <si>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</si>
  <si>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</si>
  <si>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</si>
  <si>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</si>
  <si>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</si>
  <si>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</si>
  <si>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</si>
  <si>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</si>
  <si>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</si>
  <si>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</si>
  <si>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</si>
  <si>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</si>
  <si>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</si>
  <si>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</si>
  <si>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</si>
  <si>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</si>
  <si>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</si>
  <si>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</si>
  <si>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</si>
  <si>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</si>
  <si>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</si>
  <si>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</si>
  <si>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</si>
  <si>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</si>
  <si>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</si>
  <si>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</si>
  <si>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</si>
  <si>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</si>
  <si>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</si>
  <si>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</si>
  <si>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</si>
  <si>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</si>
  <si>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</si>
  <si>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</si>
  <si>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</si>
  <si>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</si>
  <si>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</si>
  <si>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</si>
  <si>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</si>
  <si>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</si>
  <si>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</si>
  <si>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</si>
  <si>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</si>
  <si>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</si>
  <si>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</si>
  <si>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</si>
  <si>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</si>
  <si>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</si>
  <si>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</si>
  <si>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</si>
  <si>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</si>
  <si>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</si>
  <si>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</si>
  <si>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</si>
  <si>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</si>
  <si>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</si>
  <si>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</si>
  <si>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</si>
  <si>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</si>
  <si>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</si>
  <si>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</si>
  <si>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</si>
  <si>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</si>
  <si>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</si>
  <si>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</si>
  <si>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</si>
  <si>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</si>
  <si>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</si>
  <si>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</si>
  <si>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</si>
  <si>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</si>
  <si>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</si>
  <si>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</si>
  <si>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</si>
  <si>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</si>
  <si>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</si>
  <si>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</si>
  <si>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</si>
  <si>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</si>
  <si>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</si>
  <si>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</si>
  <si>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</si>
  <si>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</si>
  <si>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</si>
  <si>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</si>
  <si>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</si>
  <si>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</si>
  <si>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</si>
  <si>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</si>
  <si>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</si>
  <si>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</si>
  <si>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</si>
  <si>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</si>
  <si>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</si>
  <si>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</si>
  <si>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</si>
  <si>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</si>
  <si>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</si>
  <si>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</si>
  <si>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</si>
  <si>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</si>
  <si>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</si>
  <si>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</si>
  <si>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</si>
  <si>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</si>
  <si>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</si>
  <si>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</si>
  <si>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</si>
  <si>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</si>
  <si>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</si>
  <si>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</si>
  <si>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</si>
  <si>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</si>
  <si>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</si>
  <si>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</si>
  <si>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</si>
  <si>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</si>
  <si>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</si>
  <si>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</si>
  <si>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</si>
  <si>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</si>
  <si>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</si>
  <si>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</si>
  <si>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</si>
  <si>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</si>
  <si>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</si>
  <si>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</si>
  <si>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</si>
  <si>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</si>
  <si>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</si>
  <si>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</si>
  <si>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</si>
  <si>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</si>
  <si>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</si>
  <si>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</si>
  <si>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</si>
  <si>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</si>
  <si>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</si>
  <si>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</si>
  <si>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</si>
  <si>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</si>
  <si>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</si>
  <si>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</si>
  <si>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</si>
  <si>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</si>
  <si>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</si>
  <si>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</si>
  <si>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</si>
  <si>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</si>
  <si>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</si>
  <si>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</si>
  <si>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</si>
  <si>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</si>
  <si>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</si>
  <si>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</si>
  <si>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</si>
  <si>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</si>
  <si>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</si>
  <si>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</si>
  <si>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</si>
  <si>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</si>
  <si>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</si>
  <si>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</si>
  <si>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</si>
  <si>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</si>
  <si>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</si>
  <si>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</si>
  <si>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</si>
  <si>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</si>
  <si>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</si>
  <si>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</si>
  <si>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</si>
  <si>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</si>
  <si>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</si>
  <si>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</si>
  <si>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</si>
  <si>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</si>
  <si>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</si>
  <si>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</si>
  <si>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</si>
  <si>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</si>
  <si>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</si>
  <si>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</si>
  <si>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</si>
  <si>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</si>
  <si>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</si>
  <si>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</si>
  <si>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</si>
  <si>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</si>
  <si>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</si>
  <si>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</si>
  <si>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</si>
  <si>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</si>
  <si>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</si>
  <si>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</si>
  <si>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</si>
  <si>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</si>
  <si>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</si>
  <si>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</si>
  <si>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</si>
  <si>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</si>
  <si>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</si>
  <si>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</si>
  <si>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</si>
  <si>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</si>
  <si>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</si>
  <si>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</si>
  <si>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</si>
  <si>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</si>
  <si>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</si>
  <si>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</si>
  <si>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</si>
  <si>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</si>
  <si>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</si>
  <si>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</si>
  <si>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</si>
  <si>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</si>
  <si>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</si>
  <si>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</si>
  <si>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</si>
  <si>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</si>
  <si>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</si>
  <si>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</si>
  <si>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</si>
  <si>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</si>
  <si>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</si>
  <si>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</si>
  <si>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</si>
  <si>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</si>
  <si>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</si>
  <si>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</si>
  <si>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</si>
  <si>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</si>
  <si>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</si>
  <si>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</si>
  <si>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</si>
  <si>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</si>
  <si>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</si>
  <si>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</si>
  <si>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</si>
  <si>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</si>
  <si>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</si>
  <si>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</si>
  <si>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</si>
  <si>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</si>
  <si>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</si>
  <si>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</si>
  <si>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</si>
  <si>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</si>
  <si>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</si>
  <si>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</si>
  <si>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</si>
  <si>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</si>
  <si>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</si>
  <si>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</si>
  <si>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</si>
  <si>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</si>
  <si>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</si>
  <si>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</si>
  <si>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</si>
  <si>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</si>
  <si>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</si>
  <si>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</si>
  <si>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</si>
  <si>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</si>
  <si>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</si>
  <si>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</si>
  <si>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</si>
  <si>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</si>
  <si>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</si>
  <si>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</si>
  <si>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</si>
  <si>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</si>
  <si>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</si>
  <si>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</si>
  <si>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</si>
  <si>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</si>
  <si>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</si>
  <si>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</si>
  <si>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</si>
  <si>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</si>
  <si>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</si>
  <si>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</si>
  <si>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</si>
  <si>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</si>
  <si>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</si>
  <si>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</si>
  <si>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</si>
  <si>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</si>
  <si>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</si>
  <si>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</si>
  <si>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</si>
  <si>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</si>
  <si>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</si>
  <si>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</si>
  <si>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</si>
  <si>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</si>
  <si>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</si>
  <si>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</si>
  <si>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</si>
  <si>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</si>
  <si>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</si>
  <si>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</si>
  <si>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</si>
  <si>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</si>
  <si>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</si>
  <si>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</si>
  <si>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</si>
  <si>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</si>
  <si>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</si>
  <si>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</si>
  <si>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</si>
  <si>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</si>
  <si>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</si>
  <si>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</si>
  <si>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</si>
  <si>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</si>
  <si>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</si>
  <si>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</si>
  <si>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</si>
  <si>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</si>
  <si>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</si>
  <si>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</si>
  <si>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</si>
  <si>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</si>
  <si>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</si>
  <si>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</si>
  <si>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</si>
  <si>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</si>
  <si>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</si>
  <si>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</si>
  <si>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</si>
  <si>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</si>
  <si>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</si>
  <si>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</si>
  <si>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</si>
  <si>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</si>
  <si>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</si>
  <si>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</si>
  <si>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</si>
  <si>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</si>
  <si>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</si>
  <si>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</si>
  <si>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</si>
  <si>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</si>
  <si>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</si>
  <si>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</si>
  <si>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</si>
  <si>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</si>
  <si>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</si>
  <si>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</si>
  <si>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</si>
  <si>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</si>
  <si>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</si>
  <si>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</si>
  <si>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</si>
  <si>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</si>
  <si>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</si>
  <si>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</si>
  <si>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</si>
  <si>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</si>
  <si>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</si>
  <si>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</si>
  <si>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</si>
  <si>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</si>
  <si>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</si>
  <si>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</si>
  <si>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</si>
  <si>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</si>
  <si>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</si>
  <si>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</si>
  <si>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</si>
  <si>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</si>
  <si>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</si>
  <si>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</si>
  <si>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</si>
  <si>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</si>
  <si>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</si>
  <si>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</si>
  <si>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</si>
  <si>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</si>
  <si>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</si>
  <si>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</si>
  <si>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</si>
  <si>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</si>
  <si>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</si>
  <si>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</si>
  <si>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</si>
  <si>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</si>
  <si>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</si>
  <si>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</si>
  <si>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</si>
  <si>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</si>
  <si>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</si>
  <si>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</si>
  <si>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</si>
  <si>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</si>
  <si>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</si>
  <si>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</si>
  <si>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</si>
  <si>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</si>
  <si>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</si>
  <si>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</si>
  <si>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</si>
  <si>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</si>
  <si>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</si>
  <si>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</si>
  <si>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</si>
  <si>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</si>
  <si>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</si>
  <si>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</si>
  <si>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</si>
  <si>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</si>
  <si>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</si>
  <si>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</si>
  <si>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</si>
  <si>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</si>
  <si>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</si>
  <si>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</si>
  <si>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</si>
  <si>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</si>
  <si>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</si>
  <si>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</si>
  <si>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</si>
  <si>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</si>
  <si>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</si>
  <si>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</si>
  <si>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</si>
  <si>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</si>
  <si>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</si>
  <si>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</si>
  <si>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</si>
  <si>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</si>
  <si>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</si>
  <si>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</si>
  <si>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</si>
  <si>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</si>
  <si>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</si>
  <si>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</si>
  <si>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</si>
  <si>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</si>
  <si>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</si>
  <si>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</si>
  <si>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</si>
  <si>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</si>
  <si>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</si>
  <si>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</si>
  <si>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</si>
  <si>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</si>
  <si>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</si>
  <si>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</si>
  <si>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</si>
  <si>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</si>
  <si>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</si>
  <si>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</si>
  <si>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</si>
  <si>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</si>
  <si>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</si>
  <si>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</si>
  <si>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</si>
  <si>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</si>
  <si>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</si>
  <si>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</si>
  <si>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</si>
  <si>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</si>
  <si>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</si>
  <si>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</si>
  <si>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</si>
  <si>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</si>
  <si>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</si>
  <si>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</si>
  <si>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</si>
  <si>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</si>
  <si>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</si>
  <si>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</si>
  <si>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</si>
  <si>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</si>
  <si>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</si>
  <si>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</si>
  <si>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</si>
  <si>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</si>
  <si>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</si>
  <si>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</si>
  <si>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</si>
  <si>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</si>
  <si>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</si>
  <si>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</si>
  <si>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</si>
  <si>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</si>
  <si>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</si>
  <si>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</si>
  <si>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</si>
  <si>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</si>
  <si>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</si>
  <si>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</si>
  <si>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</si>
  <si>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</si>
  <si>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</si>
  <si>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</si>
  <si>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</si>
  <si>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</si>
  <si>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</si>
  <si>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</si>
  <si>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</si>
  <si>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</si>
  <si>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</si>
  <si>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</si>
  <si>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</si>
  <si>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</si>
  <si>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</si>
  <si>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</si>
  <si>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</si>
  <si>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</si>
  <si>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</si>
  <si>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</si>
  <si>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</si>
  <si>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</si>
  <si>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</si>
  <si>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</si>
  <si>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</si>
  <si>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</si>
  <si>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</si>
  <si>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</si>
  <si>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</si>
  <si>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</si>
  <si>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</si>
  <si>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</si>
  <si>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</si>
  <si>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</si>
  <si>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</si>
  <si>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</si>
  <si>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</si>
  <si>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</si>
  <si>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</si>
  <si>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</si>
  <si>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</si>
  <si>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</si>
  <si>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</si>
  <si>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</si>
  <si>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</si>
  <si>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</si>
  <si>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</si>
  <si>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</si>
  <si>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</si>
  <si>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</si>
  <si>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</si>
  <si>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</si>
  <si>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</si>
  <si>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</si>
  <si>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</si>
  <si>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</si>
  <si>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</si>
  <si>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</si>
  <si>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</si>
  <si>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</si>
  <si>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</si>
  <si>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</si>
  <si>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</si>
  <si>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</si>
  <si>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</si>
  <si>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</si>
  <si>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</si>
  <si>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</si>
  <si>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</si>
  <si>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</si>
  <si>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</si>
  <si>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</si>
  <si>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</si>
  <si>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</si>
  <si>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</si>
  <si>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</si>
  <si>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</si>
  <si>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</si>
  <si>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</si>
  <si>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</si>
  <si>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</si>
  <si>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</si>
  <si>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</si>
  <si>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</si>
  <si>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</si>
  <si>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</si>
  <si>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</si>
  <si>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</si>
  <si>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</si>
  <si>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</si>
  <si>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</si>
  <si>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</si>
  <si>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</si>
  <si>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</si>
  <si>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</si>
  <si>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</si>
  <si>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</si>
  <si>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</si>
  <si>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</si>
  <si>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</si>
  <si>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</si>
  <si>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</si>
  <si>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</si>
  <si>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</si>
  <si>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</si>
  <si>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</si>
  <si>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</si>
  <si>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</si>
  <si>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</si>
  <si>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</si>
  <si>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</si>
  <si>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</si>
  <si>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</si>
  <si>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</si>
  <si>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</si>
  <si>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</si>
  <si>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</si>
  <si>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</si>
  <si>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</si>
  <si>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</si>
  <si>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</si>
  <si>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</si>
  <si>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</si>
  <si>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</si>
  <si>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</si>
  <si>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</si>
  <si>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</si>
  <si>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</si>
  <si>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</si>
  <si>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</si>
  <si>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</si>
  <si>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</si>
  <si>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</si>
  <si>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</si>
  <si>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</si>
  <si>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</si>
  <si>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</si>
  <si>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</si>
  <si>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</si>
  <si>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</si>
  <si>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</si>
  <si>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</si>
  <si>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</si>
  <si>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</si>
  <si>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</si>
  <si>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</si>
  <si>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</si>
  <si>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</si>
  <si>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</si>
  <si>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</si>
  <si>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</si>
  <si>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</si>
  <si>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</si>
  <si>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</si>
  <si>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</si>
  <si>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</si>
  <si>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</si>
  <si>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</si>
  <si>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</si>
  <si>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</si>
  <si>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</si>
  <si>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</si>
  <si>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</si>
  <si>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</si>
  <si>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</si>
  <si>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</si>
  <si>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</si>
  <si>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</si>
  <si>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</si>
  <si>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</si>
  <si>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</si>
  <si>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</si>
  <si>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</si>
  <si>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</si>
  <si>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</si>
  <si>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</si>
  <si>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</si>
  <si>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</si>
  <si>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</si>
  <si>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</si>
  <si>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</si>
  <si>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</si>
  <si>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</si>
  <si>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</si>
  <si>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</si>
  <si>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</si>
  <si>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</si>
  <si>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</si>
  <si>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</si>
  <si>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</si>
  <si>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</si>
  <si>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</si>
  <si>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</si>
  <si>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</si>
  <si>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</si>
  <si>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</si>
  <si>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</si>
  <si>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</si>
  <si>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</si>
  <si>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</si>
  <si>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</si>
  <si>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</si>
  <si>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</si>
  <si>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</si>
  <si>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</si>
  <si>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</si>
  <si>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</si>
  <si>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</si>
  <si>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</si>
  <si>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</si>
  <si>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</si>
  <si>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</si>
  <si>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</si>
  <si>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</si>
  <si>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</si>
  <si>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</si>
  <si>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</si>
  <si>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</si>
  <si>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</si>
  <si>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</si>
  <si>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</si>
  <si>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</si>
  <si>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</si>
  <si>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</si>
  <si>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</si>
  <si>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</si>
  <si>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</si>
  <si>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</si>
  <si>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</si>
  <si>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</si>
  <si>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</si>
  <si>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</si>
  <si>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</si>
  <si>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</si>
  <si>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</si>
  <si>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</si>
  <si>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</si>
  <si>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</si>
  <si>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</si>
  <si>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</si>
  <si>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</si>
  <si>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</si>
  <si>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</si>
  <si>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</si>
  <si>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</si>
  <si>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</si>
  <si>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</si>
  <si>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</si>
  <si>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</si>
  <si>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</si>
  <si>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</si>
  <si>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</si>
  <si>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</si>
  <si>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</si>
  <si>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</si>
  <si>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</si>
  <si>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</si>
  <si>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</si>
  <si>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</si>
  <si>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</si>
  <si>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</si>
  <si>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</si>
  <si>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</si>
  <si>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</si>
  <si>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</si>
  <si>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</si>
  <si>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</si>
  <si>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</si>
  <si>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</si>
  <si>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</si>
  <si>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</si>
  <si>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</si>
  <si>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</si>
  <si>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</si>
  <si>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</si>
  <si>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</si>
  <si>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</si>
  <si>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</si>
  <si>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</si>
  <si>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</si>
  <si>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</si>
  <si>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</si>
  <si>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</si>
  <si>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</si>
  <si>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</si>
  <si>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</si>
  <si>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</si>
  <si>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</si>
  <si>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</si>
  <si>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</si>
  <si>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</si>
  <si>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</si>
  <si>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</si>
  <si>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</si>
  <si>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</si>
  <si>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</si>
  <si>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</si>
  <si>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</si>
  <si>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</si>
  <si>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</si>
  <si>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</si>
  <si>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</si>
  <si>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</si>
  <si>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</si>
  <si>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</si>
  <si>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</si>
  <si>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</si>
  <si>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</si>
  <si>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</si>
  <si>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</si>
  <si>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</si>
  <si>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</si>
  <si>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</si>
  <si>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</si>
  <si>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</si>
  <si>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</si>
  <si>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</si>
  <si>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</si>
  <si>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</si>
  <si>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</si>
  <si>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</si>
  <si>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</si>
  <si>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</si>
  <si>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</si>
  <si>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</si>
  <si>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</si>
  <si>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</si>
  <si>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</si>
  <si>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</si>
  <si>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</si>
  <si>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</si>
  <si>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</si>
  <si>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</si>
  <si>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</si>
  <si>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</si>
  <si>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</si>
  <si>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</si>
  <si>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</si>
  <si>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</si>
  <si>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</si>
  <si>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</si>
  <si>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</si>
  <si>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</si>
  <si>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</si>
  <si>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</si>
  <si>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</si>
  <si>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</si>
  <si>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</si>
  <si>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</si>
  <si>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</si>
  <si>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</si>
  <si>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</si>
  <si>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</si>
  <si>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</si>
  <si>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</si>
  <si>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</si>
  <si>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</si>
  <si>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</si>
  <si>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</si>
  <si>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</si>
  <si>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</si>
  <si>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</si>
  <si>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</si>
  <si>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</si>
  <si>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</si>
  <si>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</si>
  <si>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</si>
  <si>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</si>
  <si>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</si>
  <si>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</si>
  <si>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</si>
  <si>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</si>
  <si>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</si>
  <si>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</si>
  <si>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</si>
  <si>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</si>
  <si>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</si>
  <si>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</si>
  <si>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</si>
  <si>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</si>
  <si>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</si>
  <si>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</si>
  <si>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</si>
  <si>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</si>
  <si>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</si>
  <si>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</si>
  <si>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</si>
  <si>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</si>
  <si>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</si>
  <si>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</si>
  <si>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</si>
  <si>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</si>
  <si>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</si>
  <si>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</si>
  <si>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</si>
  <si>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</si>
  <si>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</si>
  <si>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</si>
  <si>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</si>
  <si>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</si>
  <si>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</si>
  <si>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</si>
  <si>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</si>
  <si>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</si>
  <si>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</si>
  <si>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</si>
  <si>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</si>
  <si>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</si>
  <si>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</si>
  <si>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</si>
  <si>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</si>
  <si>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</si>
  <si>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</si>
  <si>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</si>
  <si>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</si>
  <si>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</si>
  <si>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</si>
  <si>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</si>
  <si>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</si>
  <si>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</si>
  <si>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</si>
  <si>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</si>
  <si>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</si>
  <si>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</si>
  <si>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</si>
  <si>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</si>
  <si>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</si>
  <si>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</si>
  <si>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</si>
  <si>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</si>
  <si>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</si>
  <si>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</si>
  <si>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</si>
  <si>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</si>
  <si>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</si>
  <si>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</si>
  <si>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</si>
  <si>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</si>
  <si>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</si>
  <si>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</si>
  <si>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</si>
  <si>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</si>
  <si>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</si>
  <si>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</si>
  <si>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</si>
  <si>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</si>
  <si>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</si>
  <si>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</si>
  <si>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</si>
  <si>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</si>
  <si>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</si>
  <si>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</si>
  <si>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</si>
  <si>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</si>
  <si>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</si>
  <si>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</si>
  <si>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</si>
  <si>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</si>
  <si>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</si>
  <si>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</si>
  <si>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</si>
  <si>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</si>
  <si>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</si>
  <si>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</si>
  <si>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</si>
  <si>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</si>
  <si>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</si>
  <si>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</si>
  <si>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</si>
  <si>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</si>
  <si>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</si>
  <si>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</si>
  <si>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</si>
  <si>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</si>
  <si>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</si>
  <si>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</si>
  <si>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</si>
  <si>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</si>
  <si>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</si>
  <si>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</si>
  <si>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</si>
  <si>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</si>
  <si>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</si>
  <si>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</si>
  <si>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</si>
  <si>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</si>
  <si>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</si>
  <si>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</si>
  <si>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</si>
  <si>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</si>
  <si>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</si>
  <si>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</si>
  <si>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</si>
  <si>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</si>
  <si>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</si>
  <si>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</si>
  <si>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</si>
  <si>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</si>
  <si>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</si>
  <si>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</si>
  <si>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</si>
  <si>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</si>
  <si>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</si>
  <si>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</si>
  <si>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</si>
  <si>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</si>
  <si>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</si>
  <si>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</si>
  <si>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</si>
  <si>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</si>
  <si>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</si>
  <si>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</si>
  <si>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</si>
  <si>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</si>
  <si>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</si>
  <si>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</si>
  <si>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</si>
  <si>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</si>
  <si>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</si>
  <si>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</si>
  <si>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</si>
  <si>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</si>
  <si>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</si>
  <si>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</si>
  <si>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</si>
  <si>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</si>
  <si>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</si>
  <si>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</si>
  <si>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</si>
  <si>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</si>
  <si>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</si>
  <si>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</si>
  <si>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</si>
  <si>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</si>
  <si>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</si>
  <si>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</si>
  <si>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</si>
  <si>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</si>
  <si>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</si>
  <si>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</si>
  <si>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</si>
  <si>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</si>
  <si>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</si>
  <si>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</si>
  <si>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</si>
  <si>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</si>
  <si>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</si>
  <si>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</si>
  <si>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</si>
  <si>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</si>
  <si>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</si>
  <si>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</si>
  <si>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</si>
  <si>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</si>
  <si>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</si>
  <si>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</si>
  <si>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</si>
  <si>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</si>
  <si>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</si>
  <si>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</si>
  <si>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</si>
  <si>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</si>
  <si>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</si>
  <si>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</si>
  <si>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</si>
  <si>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</si>
  <si>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</si>
  <si>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</si>
  <si>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</si>
  <si>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</si>
  <si>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</si>
  <si>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</si>
  <si>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</si>
  <si>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</si>
  <si>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</si>
  <si>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</si>
  <si>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</si>
  <si>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</si>
  <si>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</si>
  <si>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</si>
  <si>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</si>
  <si>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</si>
  <si>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</si>
  <si>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</si>
  <si>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</si>
  <si>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</si>
  <si>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</si>
  <si>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</si>
  <si>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</si>
  <si>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</si>
  <si>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</si>
  <si>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</si>
  <si>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</si>
  <si>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</si>
  <si>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</si>
  <si>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</si>
  <si>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</si>
  <si>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</si>
  <si>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</si>
  <si>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</si>
  <si>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</si>
  <si>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</si>
  <si>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</si>
  <si>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</si>
  <si>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</si>
  <si>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</si>
  <si>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</si>
  <si>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</si>
  <si>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</si>
  <si>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</si>
  <si>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</si>
  <si>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</si>
  <si>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</si>
  <si>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</si>
  <si>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</si>
  <si>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</si>
  <si>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</si>
  <si>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</si>
  <si>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</si>
  <si>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</si>
  <si>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</si>
  <si>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</si>
  <si>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</si>
  <si>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</si>
  <si>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</si>
  <si>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</si>
  <si>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</si>
  <si>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</si>
  <si>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</si>
  <si>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</si>
  <si>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</si>
  <si>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</si>
  <si>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</si>
  <si>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</si>
  <si>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</si>
  <si>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</si>
  <si>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</si>
  <si>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</si>
  <si>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</si>
  <si>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</si>
  <si>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</si>
  <si>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</si>
  <si>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</si>
  <si>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</si>
  <si>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</si>
  <si>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</si>
  <si>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</si>
  <si>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</si>
  <si>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</si>
  <si>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</si>
  <si>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</si>
  <si>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</si>
  <si>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</si>
  <si>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</si>
  <si>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</si>
  <si>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</si>
  <si>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</si>
  <si>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</si>
  <si>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</si>
  <si>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</si>
  <si>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</si>
  <si>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</si>
  <si>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</si>
  <si>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</si>
  <si>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</si>
  <si>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</si>
  <si>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</si>
  <si>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</si>
  <si>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</si>
  <si>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</si>
  <si>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</si>
  <si>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</si>
  <si>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</si>
  <si>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</si>
  <si>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</si>
  <si>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</si>
  <si>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</si>
  <si>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</si>
  <si>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</si>
  <si>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</si>
  <si>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</si>
  <si>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</si>
  <si>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</si>
  <si>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</si>
  <si>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</si>
  <si>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</si>
  <si>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</si>
  <si>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</si>
  <si>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</si>
  <si>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</si>
  <si>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</si>
  <si>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</si>
  <si>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</si>
  <si>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</si>
  <si>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</si>
  <si>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</si>
  <si>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</si>
  <si>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</si>
  <si>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</si>
  <si>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</si>
  <si>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</si>
  <si>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</si>
  <si>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</si>
  <si>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</si>
  <si>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</si>
  <si>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</si>
  <si>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</si>
  <si>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</si>
  <si>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</si>
  <si>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</si>
  <si>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</si>
  <si>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</si>
  <si>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</si>
  <si>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</si>
  <si>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</si>
  <si>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</si>
  <si>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</si>
  <si>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</si>
  <si>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</si>
  <si>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</si>
  <si>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</si>
  <si>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</si>
  <si>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</si>
  <si>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</si>
  <si>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</si>
  <si>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</si>
  <si>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</si>
  <si>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</si>
  <si>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</si>
  <si>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</si>
  <si>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</si>
  <si>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</si>
  <si>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</si>
  <si>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</si>
  <si>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</si>
  <si>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</si>
  <si>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</si>
  <si>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</si>
  <si>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</si>
  <si>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</si>
  <si>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</si>
  <si>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</si>
  <si>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</si>
  <si>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</si>
  <si>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</si>
  <si>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</si>
  <si>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</si>
  <si>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</si>
  <si>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</si>
  <si>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</si>
  <si>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</si>
  <si>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</si>
  <si>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</si>
  <si>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</si>
  <si>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</si>
  <si>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</si>
  <si>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</si>
  <si>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</si>
  <si>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</si>
  <si>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</si>
  <si>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</si>
  <si>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</si>
  <si>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</si>
  <si>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</si>
  <si>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</si>
  <si>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</si>
  <si>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</si>
  <si>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</si>
  <si>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</si>
  <si>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</si>
  <si>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</si>
  <si>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</si>
  <si>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</si>
  <si>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</si>
  <si>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</si>
  <si>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</si>
  <si>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</si>
  <si>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</si>
  <si>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</si>
  <si>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</si>
  <si>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</si>
  <si>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</si>
  <si>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</si>
  <si>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</si>
  <si>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</si>
  <si>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</si>
  <si>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</si>
  <si>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</si>
  <si>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</si>
  <si>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</si>
  <si>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</si>
  <si>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</si>
  <si>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</si>
  <si>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</si>
  <si>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</si>
  <si>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</si>
  <si>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</si>
  <si>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</si>
  <si>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</si>
  <si>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</si>
  <si>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</si>
  <si>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</si>
  <si>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</si>
  <si>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</si>
  <si>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</si>
  <si>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</si>
  <si>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</si>
  <si>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</si>
  <si>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</si>
  <si>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</si>
  <si>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</si>
  <si>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</si>
  <si>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</si>
  <si>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</si>
  <si>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</si>
  <si>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</si>
  <si>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</si>
  <si>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</si>
  <si>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</si>
  <si>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</si>
  <si>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</si>
  <si>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</si>
  <si>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</si>
  <si>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</si>
  <si>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</si>
  <si>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</si>
  <si>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</si>
  <si>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</si>
  <si>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</si>
  <si>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</si>
  <si>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</si>
  <si>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</si>
  <si>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</si>
  <si>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</si>
  <si>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</si>
  <si>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</si>
  <si>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</si>
  <si>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</si>
  <si>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</si>
  <si>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</si>
  <si>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</si>
  <si>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</si>
  <si>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</si>
  <si>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</si>
  <si>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</si>
  <si>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</si>
  <si>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</si>
  <si>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</si>
  <si>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</si>
  <si>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</si>
  <si>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</si>
  <si>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</si>
  <si>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</si>
  <si>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</si>
  <si>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</si>
  <si>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</si>
  <si>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</si>
  <si>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</si>
  <si>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</si>
  <si>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</si>
  <si>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</si>
  <si>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</si>
  <si>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</si>
  <si>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</si>
  <si>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</si>
  <si>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</si>
  <si>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</si>
  <si>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</si>
  <si>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</si>
  <si>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</si>
  <si>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</si>
  <si>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</si>
  <si>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</si>
  <si>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</si>
  <si>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</si>
  <si>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</si>
  <si>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</si>
  <si>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</si>
  <si>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</si>
  <si>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</si>
  <si>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</si>
  <si>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</si>
  <si>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</si>
  <si>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</si>
  <si>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</si>
  <si>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</si>
  <si>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</si>
  <si>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</si>
  <si>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</si>
  <si>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</si>
  <si>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</si>
  <si>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</si>
  <si>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</si>
  <si>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</si>
  <si>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</si>
  <si>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</si>
  <si>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</si>
  <si>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</si>
  <si>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</si>
  <si>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</si>
  <si>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</si>
  <si>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</si>
  <si>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</si>
  <si>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</si>
  <si>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</si>
  <si>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</si>
  <si>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</si>
  <si>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</si>
  <si>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</si>
  <si>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</si>
  <si>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</si>
  <si>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</si>
  <si>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</si>
  <si>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</si>
  <si>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</si>
  <si>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</si>
  <si>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</si>
  <si>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</si>
  <si>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</si>
  <si>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</si>
  <si>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</si>
  <si>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</si>
  <si>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</si>
  <si>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</si>
  <si>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</si>
  <si>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</si>
  <si>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</si>
  <si>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</si>
  <si>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</si>
  <si>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</si>
  <si>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</si>
  <si>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</si>
  <si>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</si>
  <si>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</si>
  <si>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</si>
  <si>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</si>
  <si>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</si>
  <si>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</si>
  <si>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</si>
  <si>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</si>
  <si>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</si>
  <si>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</si>
  <si>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</si>
  <si>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</si>
  <si>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</si>
  <si>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</si>
  <si>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</si>
  <si>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</si>
  <si>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</si>
  <si>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</si>
  <si>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</si>
  <si>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</si>
  <si>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</si>
  <si>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</si>
  <si>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</si>
  <si>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</si>
  <si>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</si>
  <si>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</si>
  <si>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</si>
  <si>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</si>
  <si>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</si>
  <si>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</si>
  <si>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</si>
  <si>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</si>
  <si>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</si>
  <si>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</si>
  <si>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</si>
  <si>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</si>
  <si>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</si>
  <si>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</si>
  <si>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</si>
  <si>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</si>
  <si>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</si>
  <si>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</si>
  <si>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</si>
  <si>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</si>
  <si>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</si>
  <si>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</si>
  <si>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</si>
  <si>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</si>
  <si>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</si>
  <si>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</si>
  <si>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</si>
  <si>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</si>
  <si>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</si>
  <si>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</si>
  <si>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</si>
  <si>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</si>
  <si>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</si>
  <si>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</si>
  <si>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</si>
  <si>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</si>
  <si>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</si>
  <si>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</si>
  <si>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</si>
  <si>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</si>
  <si>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</si>
  <si>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</si>
  <si>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</si>
  <si>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</si>
  <si>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</si>
  <si>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</si>
  <si>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</si>
  <si>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</si>
  <si>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</si>
  <si>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</si>
  <si>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</si>
  <si>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</si>
  <si>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</si>
  <si>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</si>
  <si>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</si>
  <si>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</si>
  <si>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</si>
  <si>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</si>
  <si>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</si>
  <si>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</si>
  <si>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</si>
  <si>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</si>
  <si>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</si>
  <si>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</si>
  <si>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</si>
  <si>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</si>
  <si>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</si>
  <si>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</si>
  <si>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</si>
  <si>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</si>
  <si>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</si>
  <si>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</si>
  <si>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</si>
  <si>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</si>
  <si>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</si>
  <si>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</si>
  <si>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</si>
  <si>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</si>
  <si>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</si>
  <si>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</si>
  <si>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</si>
  <si>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</si>
  <si>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</si>
  <si>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</si>
  <si>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</si>
  <si>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</si>
  <si>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</si>
  <si>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</si>
  <si>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</si>
  <si>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</si>
  <si>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</si>
  <si>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</si>
  <si>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</si>
  <si>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</si>
  <si>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</si>
  <si>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</si>
  <si>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</si>
  <si>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</si>
  <si>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</si>
  <si>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</si>
  <si>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</si>
  <si>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</si>
  <si>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</si>
  <si>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</si>
  <si>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</si>
  <si>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</si>
  <si>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</si>
  <si>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</si>
  <si>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</si>
  <si>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</si>
  <si>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</si>
  <si>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</si>
  <si>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</si>
  <si>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</si>
  <si>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</si>
  <si>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</si>
  <si>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</si>
  <si>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</si>
  <si>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</si>
  <si>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</si>
  <si>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</si>
  <si>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</si>
  <si>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</si>
  <si>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</si>
  <si>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</si>
  <si>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</si>
  <si>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</si>
  <si>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</si>
  <si>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</si>
  <si>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</si>
  <si>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</si>
  <si>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</si>
  <si>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</si>
  <si>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</si>
  <si>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</si>
  <si>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</si>
  <si>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</si>
  <si>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</si>
  <si>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</si>
  <si>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</si>
  <si>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</si>
  <si>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</si>
  <si>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</si>
  <si>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</si>
  <si>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</si>
  <si>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</si>
  <si>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</si>
  <si>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</si>
  <si>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</si>
  <si>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</si>
  <si>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</si>
  <si>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</si>
  <si>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</si>
  <si>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</si>
  <si>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</si>
  <si>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</si>
  <si>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</si>
  <si>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</si>
  <si>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</si>
  <si>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</si>
  <si>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</si>
  <si>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</si>
  <si>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</si>
  <si>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</si>
  <si>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</si>
  <si>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</si>
  <si>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</si>
  <si>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</si>
  <si>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</si>
  <si>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</si>
  <si>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</si>
  <si>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</si>
  <si>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</si>
  <si>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</si>
  <si>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</si>
  <si>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</si>
  <si>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</si>
  <si>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</si>
  <si>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</si>
  <si>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</si>
  <si>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</si>
  <si>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</si>
  <si>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</si>
  <si>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</si>
  <si>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</si>
  <si>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</si>
  <si>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</si>
  <si>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</si>
  <si>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</si>
  <si>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</si>
  <si>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</si>
  <si>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</si>
  <si>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</si>
  <si>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</si>
  <si>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</si>
  <si>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</si>
  <si>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</si>
  <si>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</si>
  <si>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</si>
  <si>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</si>
  <si>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</si>
  <si>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</si>
  <si>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</si>
  <si>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</si>
  <si>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</si>
  <si>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</si>
  <si>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</si>
  <si>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</si>
  <si>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</si>
  <si>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</si>
  <si>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</si>
  <si>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</si>
  <si>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</si>
  <si>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</si>
  <si>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</si>
  <si>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</si>
  <si>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</si>
  <si>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</si>
  <si>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</si>
  <si>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</si>
  <si>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</si>
  <si>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</si>
  <si>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</si>
  <si>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</si>
  <si>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</si>
  <si>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</si>
  <si>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</si>
  <si>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</si>
  <si>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</si>
  <si>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</si>
  <si>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</si>
  <si>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</si>
  <si>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</si>
  <si>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</si>
  <si>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</si>
  <si>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</si>
  <si>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</si>
  <si>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</si>
  <si>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</si>
  <si>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</si>
  <si>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</si>
  <si>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</si>
  <si>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</si>
  <si>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</si>
  <si>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</si>
  <si>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</si>
  <si>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</si>
  <si>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</si>
  <si>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</si>
  <si>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</si>
  <si>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</si>
  <si>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</si>
  <si>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</si>
  <si>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</si>
  <si>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</si>
  <si>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</si>
  <si>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</si>
  <si>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</si>
  <si>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</si>
  <si>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</si>
  <si>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</si>
  <si>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</si>
  <si>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</si>
  <si>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</si>
  <si>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</si>
  <si>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</si>
  <si>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</si>
  <si>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</si>
  <si>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</si>
  <si>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</si>
  <si>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</si>
  <si>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</si>
  <si>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</si>
  <si>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</si>
  <si>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</si>
  <si>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</si>
  <si>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</si>
  <si>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</si>
  <si>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</si>
  <si>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</si>
  <si>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</si>
  <si>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</si>
  <si>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</si>
  <si>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</si>
  <si>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</si>
  <si>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</si>
  <si>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</si>
  <si>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</si>
  <si>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</si>
  <si>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</si>
  <si>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</si>
  <si>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</si>
  <si>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</si>
  <si>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</si>
  <si>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</si>
  <si>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</si>
  <si>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</si>
  <si>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</si>
  <si>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</si>
  <si>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</si>
  <si>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</si>
  <si>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</si>
  <si>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</si>
  <si>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</si>
  <si>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</si>
  <si>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</si>
  <si>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</si>
  <si>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</si>
  <si>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</si>
  <si>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</si>
  <si>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</si>
  <si>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</si>
  <si>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</si>
  <si>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</si>
  <si>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</si>
  <si>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</si>
  <si>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</si>
  <si>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</si>
  <si>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</si>
  <si>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</si>
  <si>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</si>
  <si>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</si>
  <si>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</si>
  <si>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</si>
  <si>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</si>
  <si>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</si>
  <si>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</si>
  <si>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</si>
  <si>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</si>
  <si>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</si>
  <si>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</si>
  <si>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</si>
  <si>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</si>
  <si>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</si>
  <si>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</si>
  <si>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</si>
  <si>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</si>
  <si>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</si>
  <si>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</si>
  <si>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</si>
  <si>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</si>
  <si>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</si>
  <si>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</si>
  <si>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</si>
  <si>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</si>
  <si>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</si>
  <si>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</si>
  <si>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</si>
  <si>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</si>
  <si>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</si>
  <si>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</si>
  <si>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</si>
  <si>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</si>
  <si>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</si>
  <si>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</si>
  <si>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</si>
  <si>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</si>
  <si>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</si>
  <si>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</si>
  <si>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</si>
  <si>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</si>
  <si>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</si>
  <si>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</si>
  <si>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</si>
  <si>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</si>
  <si>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</si>
  <si>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</si>
  <si>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</si>
  <si>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</si>
  <si>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</si>
  <si>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</si>
  <si>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</si>
  <si>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</si>
  <si>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</si>
  <si>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</si>
  <si>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</si>
  <si>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</si>
  <si>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</si>
  <si>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</si>
  <si>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</si>
  <si>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</si>
  <si>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</si>
  <si>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</si>
  <si>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</si>
  <si>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</si>
  <si>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</si>
  <si>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</si>
  <si>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</si>
  <si>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</si>
  <si>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</si>
  <si>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</si>
  <si>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</si>
  <si>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</si>
  <si>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</si>
  <si>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</si>
  <si>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</si>
  <si>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</si>
  <si>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</si>
  <si>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</si>
  <si>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</si>
  <si>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</si>
  <si>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</si>
  <si>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</si>
  <si>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</si>
  <si>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</si>
  <si>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</si>
  <si>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</si>
  <si>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</si>
  <si>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</si>
  <si>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</si>
  <si>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</si>
  <si>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</si>
  <si>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</si>
  <si>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</si>
  <si>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</si>
  <si>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</si>
  <si>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</si>
  <si>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</si>
  <si>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</si>
  <si>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</si>
  <si>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</si>
  <si>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</si>
  <si>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</si>
  <si>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</si>
  <si>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</si>
  <si>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</si>
  <si>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</si>
  <si>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</si>
  <si>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</si>
  <si>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</si>
  <si>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</si>
  <si>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</si>
  <si>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</si>
  <si>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</si>
  <si>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</si>
  <si>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</si>
  <si>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</si>
  <si>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</si>
  <si>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</si>
  <si>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</si>
  <si>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</si>
  <si>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</si>
  <si>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</si>
  <si>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</si>
  <si>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</si>
  <si>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</si>
  <si>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</si>
  <si>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</si>
  <si>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</si>
  <si>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</si>
  <si>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</si>
  <si>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</si>
  <si>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</si>
  <si>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</si>
  <si>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</si>
  <si>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</si>
  <si>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</si>
  <si>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</si>
  <si>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</si>
  <si>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</si>
  <si>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</si>
  <si>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</si>
  <si>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</si>
  <si>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</si>
  <si>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</si>
  <si>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</si>
  <si>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</si>
  <si>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</si>
  <si>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</si>
  <si>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</si>
  <si>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</si>
  <si>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</si>
  <si>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</si>
  <si>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</si>
  <si>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</si>
  <si>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</si>
  <si>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</si>
  <si>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</si>
  <si>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</si>
  <si>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</si>
  <si>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</si>
  <si>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</si>
  <si>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</si>
  <si>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</si>
  <si>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</si>
  <si>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</si>
  <si>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</si>
  <si>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</si>
  <si>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</si>
  <si>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</si>
  <si>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</si>
  <si>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</si>
  <si>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</si>
  <si>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</si>
  <si>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</si>
  <si>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</si>
  <si>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</si>
  <si>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</si>
  <si>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</si>
  <si>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</si>
  <si>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</si>
  <si>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</si>
  <si>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</si>
  <si>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</si>
  <si>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</si>
  <si>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</si>
  <si>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</si>
  <si>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</si>
  <si>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</si>
  <si>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</si>
  <si>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</si>
  <si>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</si>
  <si>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</si>
  <si>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</si>
  <si>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</si>
  <si>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</si>
  <si>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</si>
  <si>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</si>
  <si>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</si>
  <si>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</si>
  <si>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</si>
  <si>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</si>
  <si>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</si>
  <si>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</si>
  <si>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</si>
  <si>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</si>
  <si>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</si>
  <si>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</si>
  <si>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</si>
  <si>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</si>
  <si>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</si>
  <si>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</si>
  <si>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</si>
  <si>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</si>
  <si>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</si>
  <si>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</si>
  <si>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</si>
  <si>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</si>
  <si>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</si>
  <si>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</si>
  <si>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</si>
  <si>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</si>
  <si>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</si>
  <si>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</si>
  <si>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</si>
  <si>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</si>
  <si>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</si>
  <si>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</si>
  <si>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</si>
  <si>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</si>
  <si>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</si>
  <si>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</si>
  <si>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</si>
  <si>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</si>
  <si>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</si>
  <si>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</si>
  <si>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</si>
  <si>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</si>
  <si>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</si>
  <si>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</si>
  <si>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</si>
  <si>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</si>
  <si>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</si>
  <si>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</si>
  <si>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</si>
  <si>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</si>
  <si>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</si>
  <si>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</si>
  <si>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</si>
  <si>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</si>
  <si>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</si>
  <si>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</si>
  <si>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</si>
  <si>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</si>
  <si>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</si>
  <si>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</si>
  <si>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</si>
  <si>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</si>
  <si>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</si>
  <si>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</si>
  <si>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</si>
  <si>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</si>
  <si>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</si>
  <si>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</si>
  <si>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</si>
  <si>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</si>
  <si>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</si>
  <si>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</si>
  <si>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</si>
  <si>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</si>
  <si>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</si>
  <si>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</si>
  <si>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</si>
  <si>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</si>
  <si>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</si>
  <si>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</si>
  <si>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</si>
  <si>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</si>
  <si>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</si>
  <si>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</si>
  <si>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</si>
  <si>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</si>
  <si>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</si>
  <si>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</si>
  <si>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</si>
  <si>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</si>
  <si>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</si>
  <si>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</si>
  <si>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</si>
  <si>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</si>
  <si>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</si>
  <si>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</si>
  <si>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</si>
  <si>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</si>
  <si>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</si>
  <si>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</si>
  <si>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</si>
  <si>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</si>
  <si>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</si>
  <si>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</si>
  <si>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</si>
  <si>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</si>
  <si>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</si>
  <si>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</si>
  <si>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</si>
  <si>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</si>
  <si>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</si>
  <si>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</si>
  <si>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</si>
  <si>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</si>
  <si>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</si>
  <si>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</si>
  <si>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</si>
  <si>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</si>
  <si>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</si>
  <si>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</si>
  <si>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</si>
  <si>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</si>
  <si>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</si>
  <si>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</si>
  <si>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</si>
  <si>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</si>
  <si>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</si>
  <si>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</si>
  <si>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</si>
  <si>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</si>
  <si>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</si>
  <si>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</si>
  <si>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</si>
  <si>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</si>
  <si>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</si>
  <si>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</si>
  <si>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</si>
  <si>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</si>
  <si>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</si>
  <si>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</si>
  <si>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</si>
  <si>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</si>
  <si>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</si>
  <si>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</si>
  <si>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</si>
  <si>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</si>
  <si>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</si>
  <si>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</si>
  <si>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</si>
  <si>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</si>
  <si>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</si>
  <si>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</si>
  <si>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</si>
  <si>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</si>
  <si>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</si>
  <si>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</si>
  <si>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</si>
  <si>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</si>
  <si>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</si>
  <si>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</si>
  <si>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</si>
  <si>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</si>
  <si>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</si>
  <si>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</si>
  <si>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</si>
  <si>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</si>
  <si>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</si>
  <si>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</si>
  <si>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</si>
  <si>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</si>
  <si>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</si>
  <si>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</si>
  <si>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</si>
  <si>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</si>
  <si>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</si>
  <si>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</si>
  <si>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</si>
  <si>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</si>
  <si>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</si>
  <si>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</si>
  <si>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</si>
  <si>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</si>
  <si>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</si>
  <si>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</si>
  <si>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</si>
  <si>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</si>
  <si>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</si>
  <si>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</si>
  <si>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</si>
  <si>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</si>
  <si>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</si>
  <si>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</si>
  <si>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</si>
  <si>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</si>
  <si>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</si>
  <si>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</si>
  <si>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</si>
  <si>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</si>
  <si>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</si>
  <si>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</si>
  <si>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</si>
  <si>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</si>
  <si>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</si>
  <si>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</si>
  <si>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</si>
  <si>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</si>
  <si>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</si>
  <si>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</si>
  <si>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</si>
  <si>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</si>
  <si>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</si>
  <si>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</si>
  <si>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</si>
  <si>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</si>
  <si>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</si>
  <si>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</si>
  <si>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</si>
  <si>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</si>
  <si>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</si>
  <si>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</si>
  <si>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</si>
  <si>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</si>
  <si>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</si>
  <si>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</si>
  <si>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</si>
  <si>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</si>
  <si>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</si>
  <si>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</si>
  <si>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</si>
  <si>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</si>
  <si>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</si>
  <si>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</si>
  <si>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</si>
  <si>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</si>
  <si>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</si>
  <si>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</si>
  <si>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</si>
  <si>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</si>
  <si>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</si>
  <si>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</si>
  <si>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</si>
  <si>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</si>
  <si>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</si>
  <si>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</si>
  <si>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</si>
  <si>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</si>
  <si>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</si>
  <si>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</si>
  <si>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</si>
  <si>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</si>
  <si>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</si>
  <si>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</si>
  <si>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</si>
  <si>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</si>
  <si>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</si>
  <si>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</si>
  <si>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</si>
  <si>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</si>
  <si>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</si>
  <si>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</si>
  <si>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</si>
  <si>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</si>
  <si>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</si>
  <si>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</si>
  <si>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</si>
  <si>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</si>
  <si>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</si>
  <si>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</si>
  <si>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</si>
  <si>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</si>
  <si>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</si>
  <si>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</si>
  <si>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</si>
  <si>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</si>
  <si>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</si>
  <si>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</si>
  <si>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</si>
  <si>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</si>
  <si>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</si>
  <si>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</si>
  <si>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</si>
  <si>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</si>
  <si>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</si>
  <si>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</si>
  <si>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</si>
  <si>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</si>
  <si>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</si>
  <si>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</si>
  <si>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</si>
  <si>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</si>
  <si>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</si>
  <si>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</si>
  <si>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</si>
  <si>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</si>
  <si>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</si>
  <si>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</si>
  <si>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</si>
  <si>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</si>
  <si>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</si>
  <si>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</si>
  <si>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</si>
  <si>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</si>
  <si>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</si>
  <si>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</si>
  <si>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</si>
  <si>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</si>
  <si>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</si>
  <si>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</si>
  <si>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</si>
  <si>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</si>
  <si>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</si>
  <si>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</si>
  <si>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</si>
  <si>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</si>
  <si>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</si>
  <si>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</si>
  <si>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</si>
  <si>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</si>
  <si>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</si>
  <si>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</si>
  <si>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</si>
  <si>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</si>
  <si>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</si>
  <si>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</si>
  <si>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</si>
  <si>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</si>
  <si>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</si>
  <si>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</si>
  <si>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</si>
  <si>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</si>
  <si>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</si>
  <si>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</si>
  <si>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</si>
  <si>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</si>
  <si>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</si>
  <si>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</si>
  <si>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</si>
  <si>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</si>
  <si>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</si>
  <si>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</si>
  <si>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</si>
  <si>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</si>
  <si>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</si>
  <si>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</si>
  <si>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</si>
  <si>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</si>
  <si>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</si>
  <si>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</si>
  <si>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</si>
  <si>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</si>
  <si>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</si>
  <si>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</si>
  <si>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</si>
  <si>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</si>
  <si>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</si>
  <si>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</si>
  <si>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</si>
  <si>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</si>
  <si>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</si>
  <si>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</si>
  <si>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</si>
  <si>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</si>
  <si>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</si>
  <si>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</si>
  <si>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</si>
  <si>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</si>
  <si>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</si>
  <si>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</si>
  <si>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</si>
  <si>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</si>
  <si>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</si>
  <si>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</si>
  <si>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</si>
  <si>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</si>
  <si>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</si>
  <si>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</si>
  <si>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</si>
  <si>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</si>
  <si>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</si>
  <si>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</si>
  <si>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</si>
  <si>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</si>
  <si>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</si>
  <si>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</si>
  <si>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</si>
  <si>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</si>
  <si>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</si>
  <si>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</si>
  <si>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</si>
  <si>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</si>
  <si>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</si>
  <si>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</si>
  <si>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</si>
  <si>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</si>
  <si>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</si>
  <si>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</si>
  <si>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</si>
  <si>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</si>
  <si>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</si>
  <si>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</si>
  <si>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</si>
  <si>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</si>
  <si>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</si>
  <si>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</si>
  <si>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</si>
  <si>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</si>
  <si>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</si>
  <si>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</si>
  <si>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</si>
  <si>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</si>
  <si>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</si>
  <si>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</si>
  <si>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</si>
  <si>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</si>
  <si>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</si>
  <si>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</si>
  <si>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</si>
  <si>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</si>
  <si>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</si>
  <si>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</si>
  <si>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</si>
  <si>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</si>
  <si>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</si>
  <si>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</si>
  <si>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</si>
  <si>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</si>
  <si>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</si>
  <si>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</si>
  <si>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</si>
  <si>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</si>
  <si>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</si>
  <si>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</si>
  <si>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</si>
  <si>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</si>
  <si>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</si>
  <si>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</si>
  <si>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</si>
  <si>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</si>
  <si>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</si>
  <si>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</si>
  <si>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</si>
  <si>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</si>
  <si>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</si>
  <si>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</si>
  <si>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</si>
  <si>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</si>
  <si>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</si>
  <si>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</si>
  <si>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</si>
  <si>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</si>
  <si>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</si>
  <si>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</si>
  <si>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</si>
  <si>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</si>
  <si>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</si>
  <si>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</si>
  <si>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</si>
  <si>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</si>
  <si>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</si>
  <si>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</si>
  <si>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</si>
  <si>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</si>
  <si>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</si>
  <si>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</si>
  <si>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</si>
  <si>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</si>
  <si>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</si>
  <si>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</si>
  <si>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</si>
  <si>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</si>
  <si>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</si>
  <si>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</si>
  <si>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</si>
  <si>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</si>
  <si>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</si>
  <si>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</si>
  <si>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</si>
  <si>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</si>
  <si>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</si>
  <si>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</si>
  <si>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</si>
  <si>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</si>
  <si>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</si>
  <si>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</si>
  <si>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</si>
  <si>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</si>
  <si>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</si>
  <si>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</si>
  <si>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</si>
  <si>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</si>
  <si>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</si>
  <si>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</si>
  <si>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</si>
  <si>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</si>
  <si>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</si>
  <si>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</si>
  <si>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</si>
  <si>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</si>
  <si>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</si>
  <si>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</si>
  <si>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</si>
  <si>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</si>
  <si>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</si>
  <si>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</si>
  <si>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</si>
  <si>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</si>
  <si>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</si>
  <si>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</si>
  <si>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</si>
  <si>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</si>
  <si>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</si>
  <si>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</si>
  <si>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</si>
  <si>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</si>
  <si>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</si>
  <si>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</si>
  <si>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</si>
  <si>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</si>
  <si>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</si>
  <si>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</si>
  <si>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</si>
  <si>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</si>
  <si>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</si>
  <si>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</si>
  <si>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</si>
  <si>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</si>
  <si>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</si>
  <si>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</si>
  <si>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</si>
  <si>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</si>
  <si>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</si>
  <si>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</si>
  <si>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</si>
  <si>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</si>
  <si>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</si>
  <si>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</si>
  <si>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</si>
  <si>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</si>
  <si>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</si>
  <si>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</si>
  <si>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</si>
  <si>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</si>
  <si>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</si>
  <si>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</si>
  <si>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</si>
  <si>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</si>
  <si>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</si>
  <si>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</si>
  <si>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</si>
  <si>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</si>
  <si>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</si>
  <si>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</si>
  <si>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</si>
  <si>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</si>
  <si>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</si>
  <si>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</si>
  <si>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</si>
  <si>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</si>
  <si>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</si>
  <si>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</si>
  <si>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</si>
  <si>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</si>
  <si>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</si>
  <si>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</si>
  <si>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</si>
  <si>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</si>
  <si>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</si>
  <si>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</si>
  <si>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</si>
  <si>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</si>
  <si>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</si>
  <si>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</si>
  <si>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</si>
  <si>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</si>
  <si>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</si>
  <si>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</si>
  <si>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</si>
  <si>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</si>
  <si>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</si>
  <si>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</si>
  <si>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</si>
  <si>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</si>
  <si>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</si>
  <si>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</si>
  <si>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</si>
  <si>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</si>
  <si>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</si>
  <si>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</si>
  <si>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</si>
  <si>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</si>
  <si>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</si>
  <si>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</si>
  <si>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</si>
  <si>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</si>
  <si>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</si>
  <si>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</si>
  <si>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</si>
  <si>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</si>
  <si>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</si>
  <si>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</si>
  <si>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</si>
  <si>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</si>
  <si>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</si>
  <si>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</si>
  <si>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</si>
  <si>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</si>
  <si>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</si>
  <si>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</si>
  <si>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</si>
  <si>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</si>
  <si>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</si>
  <si>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</si>
  <si>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</si>
  <si>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</si>
  <si>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</si>
  <si>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</si>
  <si>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</si>
  <si>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</si>
  <si>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</si>
  <si>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</si>
  <si>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</si>
  <si>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</si>
  <si>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</si>
  <si>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</si>
  <si>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</si>
  <si>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</si>
  <si>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</si>
  <si>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</si>
  <si>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</si>
  <si>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</si>
  <si>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</si>
  <si>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</si>
  <si>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</si>
  <si>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</si>
  <si>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</si>
  <si>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</si>
  <si>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</si>
  <si>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</si>
  <si>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</si>
  <si>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</si>
  <si>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</si>
  <si>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</si>
  <si>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</si>
  <si>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</si>
  <si>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</si>
  <si>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</si>
  <si>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</si>
  <si>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</si>
  <si>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</si>
  <si>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</si>
  <si>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</si>
  <si>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</si>
  <si>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</si>
  <si>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</si>
  <si>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</si>
  <si>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</si>
  <si>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</si>
  <si>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</si>
  <si>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</si>
  <si>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</si>
  <si>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</si>
  <si>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</si>
  <si>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</si>
  <si>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</si>
  <si>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</si>
  <si>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</si>
  <si>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</si>
  <si>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</si>
  <si>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</si>
  <si>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</si>
  <si>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</si>
  <si>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</si>
  <si>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</si>
  <si>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</si>
  <si>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</si>
  <si>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</si>
  <si>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</si>
  <si>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</si>
  <si>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</si>
  <si>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</si>
  <si>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</si>
  <si>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</si>
  <si>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</si>
  <si>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</si>
  <si>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</si>
  <si>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</si>
  <si>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</si>
  <si>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</si>
  <si>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</si>
  <si>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</si>
  <si>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</si>
  <si>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</si>
  <si>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</si>
  <si>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</si>
  <si>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</si>
  <si>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</si>
  <si>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</si>
  <si>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</si>
  <si>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</si>
  <si>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</si>
  <si>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</si>
  <si>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</si>
  <si>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</si>
  <si>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</si>
  <si>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</si>
  <si>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</si>
  <si>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</si>
  <si>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</si>
  <si>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</si>
  <si>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</si>
  <si>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</si>
  <si>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</si>
  <si>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</si>
  <si>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</si>
  <si>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</si>
  <si>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</si>
  <si>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</si>
  <si>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</si>
  <si>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</si>
  <si>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</si>
  <si>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</si>
  <si>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</si>
  <si>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</si>
  <si>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</si>
  <si>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</si>
  <si>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</si>
  <si>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</si>
  <si>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</si>
  <si>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</si>
  <si>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</si>
  <si>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</si>
  <si>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</si>
  <si>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</si>
  <si>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</si>
  <si>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</si>
  <si>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</si>
  <si>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</si>
  <si>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</si>
  <si>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</si>
  <si>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</si>
  <si>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</si>
  <si>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</si>
  <si>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</si>
  <si>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</si>
  <si>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</si>
  <si>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</si>
  <si>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</si>
  <si>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</si>
  <si>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</si>
  <si>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</si>
  <si>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</si>
  <si>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</si>
  <si>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</si>
  <si>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</si>
  <si>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</si>
  <si>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</si>
  <si>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</si>
  <si>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</si>
  <si>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</si>
  <si>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</si>
  <si>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</si>
  <si>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</si>
  <si>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</si>
  <si>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</si>
  <si>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</si>
  <si>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</si>
  <si>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</si>
  <si>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</si>
  <si>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</si>
  <si>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</si>
  <si>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</si>
  <si>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</si>
  <si>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</si>
  <si>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</si>
  <si>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</si>
  <si>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</si>
  <si>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</si>
  <si>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</si>
  <si>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</si>
  <si>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</si>
  <si>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</si>
  <si>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</si>
  <si>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</si>
  <si>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</si>
  <si>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</si>
  <si>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</si>
  <si>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</si>
  <si>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</si>
  <si>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</si>
  <si>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</si>
  <si>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</si>
  <si>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</si>
  <si>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</si>
  <si>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</si>
  <si>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</si>
  <si>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</si>
  <si>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</si>
  <si>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</si>
  <si>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</si>
  <si>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</si>
  <si>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</si>
  <si>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</si>
  <si>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</si>
  <si>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</si>
  <si>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</si>
  <si>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</si>
  <si>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</si>
  <si>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</si>
  <si>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</si>
  <si>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</si>
  <si>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</si>
  <si>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</si>
  <si>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</si>
  <si>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</si>
  <si>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</si>
  <si>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</si>
  <si>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</si>
  <si>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</si>
  <si>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</si>
  <si>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</si>
  <si>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</si>
  <si>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</si>
  <si>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</si>
  <si>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</si>
  <si>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</si>
  <si>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</si>
  <si>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</si>
  <si>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</si>
  <si>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</si>
  <si>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</si>
  <si>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</si>
  <si>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</si>
  <si>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</si>
  <si>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</si>
  <si>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</si>
  <si>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</si>
  <si>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</si>
  <si>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</si>
  <si>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</si>
  <si>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</si>
  <si>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</si>
  <si>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</si>
  <si>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</si>
  <si>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</si>
  <si>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</si>
  <si>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</si>
  <si>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</si>
  <si>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</si>
  <si>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</si>
  <si>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</si>
  <si>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</si>
  <si>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</si>
  <si>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</si>
  <si>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</si>
  <si>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</si>
  <si>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</si>
  <si>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</si>
  <si>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</si>
  <si>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</si>
  <si>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</si>
  <si>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</si>
  <si>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</si>
  <si>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</si>
  <si>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</si>
  <si>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</si>
  <si>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</si>
  <si>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</si>
  <si>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</si>
  <si>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</si>
  <si>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</si>
  <si>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</si>
  <si>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</si>
  <si>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</si>
  <si>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</si>
  <si>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</si>
  <si>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</si>
  <si>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</si>
  <si>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</si>
  <si>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</si>
  <si>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</si>
  <si>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</si>
  <si>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</si>
  <si>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</si>
  <si>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</si>
  <si>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</si>
  <si>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</si>
  <si>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</si>
  <si>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</si>
  <si>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</si>
  <si>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</si>
  <si>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</si>
  <si>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</si>
  <si>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</si>
  <si>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</si>
  <si>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</si>
  <si>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</si>
  <si>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</si>
  <si>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</si>
  <si>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</si>
  <si>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</si>
  <si>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</si>
  <si>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</si>
  <si>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</si>
  <si>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</si>
  <si>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</si>
  <si>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</si>
  <si>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</si>
  <si>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</si>
  <si>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</si>
  <si>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</si>
  <si>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</si>
  <si>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</si>
  <si>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</si>
  <si>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</si>
  <si>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</si>
  <si>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</si>
  <si>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</si>
  <si>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</si>
  <si>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</si>
  <si>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</si>
  <si>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</si>
  <si>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</si>
  <si>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</si>
  <si>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</si>
  <si>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</si>
  <si>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</si>
  <si>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</si>
  <si>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</si>
  <si>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</si>
  <si>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</si>
  <si>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</si>
  <si>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</si>
  <si>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</si>
  <si>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</si>
  <si>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</si>
  <si>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</si>
  <si>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</si>
  <si>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</si>
  <si>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</si>
  <si>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</si>
  <si>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</si>
  <si>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</si>
  <si>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</si>
  <si>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</si>
  <si>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</si>
  <si>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</si>
  <si>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</si>
  <si>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</si>
  <si>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</si>
  <si>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</si>
  <si>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</si>
  <si>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</si>
  <si>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</si>
  <si>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</si>
  <si>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</si>
  <si>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</si>
  <si>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</si>
  <si>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</si>
  <si>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</si>
  <si>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</si>
  <si>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</si>
  <si>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</si>
  <si>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</si>
  <si>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</si>
  <si>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</si>
  <si>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</si>
  <si>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</si>
  <si>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</si>
  <si>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</si>
  <si>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</si>
  <si>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</si>
  <si>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</si>
  <si>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</si>
  <si>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</si>
  <si>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</si>
  <si>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</si>
  <si>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</si>
  <si>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</si>
  <si>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</si>
  <si>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</si>
  <si>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</si>
  <si>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</si>
  <si>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</si>
  <si>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</si>
  <si>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</si>
  <si>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</si>
  <si>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</si>
  <si>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</si>
  <si>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</si>
  <si>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</si>
  <si>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</si>
  <si>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</si>
  <si>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</si>
  <si>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</si>
  <si>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</si>
  <si>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</si>
  <si>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</si>
  <si>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</si>
  <si>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</si>
  <si>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</si>
  <si>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</si>
  <si>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</si>
  <si>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</si>
  <si>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</si>
  <si>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</si>
  <si>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</si>
  <si>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</si>
  <si>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</si>
  <si>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</si>
  <si>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</si>
  <si>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</si>
  <si>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</si>
  <si>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</si>
  <si>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</si>
  <si>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</si>
  <si>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</si>
  <si>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</si>
  <si>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</si>
  <si>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</si>
  <si>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</si>
  <si>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</si>
  <si>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</si>
  <si>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</si>
  <si>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</si>
  <si>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</si>
  <si>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</si>
  <si>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</si>
  <si>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</si>
  <si>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</si>
  <si>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</si>
  <si>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</si>
  <si>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</si>
  <si>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</si>
  <si>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</si>
  <si>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</si>
  <si>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</si>
  <si>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</si>
  <si>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</si>
  <si>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</si>
  <si>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</si>
  <si>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</si>
  <si>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</si>
  <si>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</si>
  <si>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</si>
  <si>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</si>
  <si>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</si>
  <si>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</si>
  <si>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</si>
  <si>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</si>
  <si>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</si>
  <si>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</si>
  <si>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</si>
  <si>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</si>
  <si>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</si>
  <si>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</si>
  <si>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</si>
  <si>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</si>
  <si>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</si>
  <si>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</si>
  <si>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</si>
  <si>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</si>
  <si>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</si>
  <si>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</si>
  <si>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</si>
  <si>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</si>
  <si>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</si>
  <si>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</si>
  <si>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</si>
  <si>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</si>
  <si>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</si>
  <si>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</si>
  <si>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</si>
  <si>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</si>
  <si>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</si>
  <si>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</si>
  <si>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</si>
  <si>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</si>
  <si>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</si>
  <si>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</si>
  <si>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</si>
  <si>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</si>
  <si>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</si>
  <si>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</si>
  <si>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</si>
  <si>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</si>
  <si>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</si>
  <si>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</si>
  <si>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</si>
  <si>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</si>
  <si>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</si>
  <si>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</si>
  <si>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</si>
  <si>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</si>
  <si>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</si>
  <si>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</si>
  <si>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</si>
  <si>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</si>
  <si>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</si>
  <si>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</si>
  <si>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</si>
  <si>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</si>
  <si>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</si>
  <si>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</si>
  <si>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</si>
  <si>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</si>
  <si>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</si>
  <si>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</si>
  <si>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</si>
  <si>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</si>
  <si>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</si>
  <si>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</si>
  <si>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</si>
  <si>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</si>
  <si>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</si>
  <si>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</si>
  <si>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</si>
  <si>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</si>
  <si>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</si>
  <si>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</si>
  <si>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</si>
  <si>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</si>
  <si>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</si>
  <si>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</si>
  <si>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</si>
  <si>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</si>
  <si>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</si>
  <si>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</si>
  <si>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</si>
  <si>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</si>
  <si>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</si>
  <si>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</si>
  <si>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</si>
  <si>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</si>
  <si>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</si>
  <si>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</si>
  <si>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</si>
  <si>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</si>
  <si>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</si>
  <si>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</si>
  <si>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</si>
  <si>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</si>
  <si>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</si>
  <si>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</si>
  <si>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</si>
  <si>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</si>
  <si>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</si>
  <si>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</si>
  <si>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</si>
  <si>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</si>
  <si>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</si>
  <si>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</si>
  <si>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</si>
  <si>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</si>
  <si>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</si>
  <si>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</si>
  <si>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</si>
  <si>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</si>
  <si>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</si>
  <si>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</si>
  <si>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</si>
  <si>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</si>
  <si>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</si>
  <si>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</si>
  <si>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</si>
  <si>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</si>
  <si>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</si>
  <si>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</si>
  <si>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</si>
  <si>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</si>
  <si>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</si>
  <si>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</si>
  <si>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</si>
  <si>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</si>
  <si>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</si>
  <si>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</si>
  <si>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</si>
  <si>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</si>
  <si>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</si>
  <si>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</si>
  <si>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</si>
  <si>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</si>
  <si>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</si>
  <si>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</si>
  <si>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</si>
  <si>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</si>
  <si>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</si>
  <si>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</si>
  <si>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</si>
  <si>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</si>
  <si>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</si>
  <si>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</si>
  <si>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</si>
  <si>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</si>
  <si>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</si>
  <si>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</si>
  <si>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</si>
  <si>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</si>
  <si>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</si>
  <si>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</si>
  <si>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</si>
  <si>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</si>
  <si>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</si>
  <si>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</si>
  <si>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</si>
  <si>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</si>
  <si>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</si>
  <si>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</si>
  <si>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</si>
  <si>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</si>
  <si>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</si>
  <si>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</si>
  <si>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</si>
  <si>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</si>
  <si>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</si>
  <si>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</si>
  <si>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</si>
  <si>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</si>
  <si>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</si>
  <si>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</si>
  <si>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</si>
  <si>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</si>
  <si>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</si>
  <si>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</si>
  <si>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</si>
  <si>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</si>
  <si>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</si>
  <si>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</si>
  <si>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</si>
  <si>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</si>
  <si>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</si>
  <si>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</si>
  <si>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</si>
  <si>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</si>
  <si>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</si>
  <si>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</si>
  <si>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</si>
  <si>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</si>
  <si>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</si>
  <si>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</si>
  <si>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</si>
  <si>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</si>
  <si>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</si>
  <si>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</si>
  <si>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</si>
  <si>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</si>
  <si>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</si>
  <si>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</si>
  <si>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</si>
  <si>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</si>
  <si>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</si>
  <si>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</si>
  <si>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</si>
  <si>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</si>
  <si>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</si>
  <si>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</si>
  <si>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</si>
  <si>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</si>
  <si>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</si>
  <si>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</si>
  <si>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</si>
  <si>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</si>
  <si>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</si>
  <si>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</si>
  <si>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</si>
  <si>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</si>
  <si>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</si>
  <si>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</si>
  <si>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</si>
  <si>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</si>
  <si>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</si>
  <si>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</si>
  <si>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</si>
  <si>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</si>
  <si>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</si>
  <si>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</si>
  <si>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</si>
  <si>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</si>
  <si>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</si>
  <si>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</si>
  <si>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</si>
  <si>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</si>
  <si>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</si>
  <si>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</si>
  <si>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</si>
  <si>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</si>
  <si>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</si>
  <si>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</si>
  <si>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</si>
  <si>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</si>
  <si>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</si>
  <si>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</si>
  <si>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</si>
  <si>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</si>
  <si>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</si>
  <si>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</si>
  <si>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</si>
  <si>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</si>
  <si>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</si>
  <si>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</si>
  <si>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</si>
  <si>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</si>
  <si>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</si>
  <si>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</si>
  <si>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</si>
  <si>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</si>
  <si>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</si>
  <si>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</si>
  <si>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</si>
  <si>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</si>
  <si>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</si>
  <si>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</si>
  <si>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</si>
  <si>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</si>
  <si>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</si>
  <si>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</si>
  <si>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</si>
  <si>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</si>
  <si>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</si>
  <si>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</si>
  <si>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</si>
  <si>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</si>
  <si>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</si>
  <si>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</si>
  <si>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</si>
  <si>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</si>
  <si>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</si>
  <si>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</si>
  <si>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</si>
  <si>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</si>
  <si>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</si>
  <si>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</si>
  <si>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</si>
  <si>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</si>
  <si>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</si>
  <si>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</si>
  <si>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</si>
  <si>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</si>
  <si>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</si>
  <si>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</si>
  <si>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</si>
  <si>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</si>
  <si>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</si>
  <si>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</si>
  <si>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</si>
  <si>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</si>
  <si>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</si>
  <si>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</si>
  <si>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</si>
  <si>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</si>
  <si>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</si>
  <si>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</si>
  <si>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</si>
  <si>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</si>
  <si>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</si>
  <si>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</si>
  <si>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</si>
  <si>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</si>
  <si>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</si>
  <si>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</si>
  <si>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</si>
  <si>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</si>
  <si>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</si>
  <si>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</si>
  <si>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</si>
  <si>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</si>
  <si>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</si>
  <si>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</si>
  <si>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</si>
  <si>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</si>
  <si>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</si>
  <si>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</si>
  <si>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</si>
  <si>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</si>
  <si>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</si>
  <si>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</si>
  <si>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</si>
  <si>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</si>
  <si>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</si>
  <si>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</si>
  <si>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</si>
  <si>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</si>
  <si>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</si>
  <si>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</si>
  <si>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</si>
  <si>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</si>
  <si>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</si>
  <si>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</si>
  <si>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</si>
  <si>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</si>
  <si>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</si>
  <si>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</si>
  <si>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</si>
  <si>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</si>
  <si>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</si>
  <si>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</si>
  <si>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</si>
  <si>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</si>
  <si>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</si>
  <si>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</si>
  <si>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</si>
  <si>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</si>
  <si>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</si>
  <si>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</si>
  <si>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</si>
  <si>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</si>
  <si>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</si>
  <si>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</si>
  <si>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</si>
  <si>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</si>
  <si>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</si>
  <si>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</si>
  <si>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</si>
  <si>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</si>
  <si>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</si>
  <si>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</si>
  <si>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</si>
  <si>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</si>
  <si>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</si>
  <si>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</si>
  <si>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</si>
  <si>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</si>
  <si>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</si>
  <si>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</si>
  <si>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</si>
  <si>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</si>
  <si>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</si>
  <si>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</si>
  <si>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</si>
  <si>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</si>
  <si>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</si>
  <si>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</si>
  <si>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</si>
  <si>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</si>
  <si>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</si>
  <si>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</si>
  <si>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</si>
  <si>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</si>
  <si>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</si>
  <si>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</si>
  <si>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</si>
  <si>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</si>
  <si>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</si>
  <si>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</si>
  <si>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</si>
  <si>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</si>
  <si>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</si>
  <si>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</si>
  <si>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</si>
  <si>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</si>
  <si>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</si>
  <si>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</si>
  <si>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</si>
  <si>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</si>
  <si>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</si>
  <si>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</si>
  <si>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</si>
  <si>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</si>
  <si>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</si>
  <si>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</si>
  <si>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</si>
  <si>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</si>
  <si>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</si>
  <si>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</si>
  <si>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</si>
  <si>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</si>
  <si>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</si>
  <si>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</si>
  <si>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</si>
  <si>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</si>
  <si>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</si>
  <si>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</si>
  <si>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</si>
  <si>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</si>
  <si>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</si>
  <si>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</si>
  <si>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</si>
  <si>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</si>
  <si>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</si>
  <si>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</si>
  <si>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</si>
  <si>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</si>
  <si>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</si>
  <si>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</si>
  <si>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</si>
  <si>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</si>
  <si>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</si>
  <si>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</si>
  <si>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</si>
  <si>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</si>
  <si>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</si>
  <si>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</si>
  <si>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</si>
  <si>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</si>
  <si>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</si>
  <si>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</si>
  <si>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</si>
  <si>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</si>
  <si>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</si>
  <si>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</si>
  <si>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</si>
  <si>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</si>
  <si>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</si>
  <si>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</si>
  <si>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</si>
  <si>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</si>
  <si>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</si>
  <si>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</si>
  <si>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</si>
  <si>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</si>
  <si>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</si>
  <si>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</si>
  <si>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</si>
  <si>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</si>
  <si>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</si>
  <si>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</si>
  <si>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</si>
  <si>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</si>
  <si>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</si>
  <si>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</si>
  <si>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</si>
  <si>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</si>
  <si>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</si>
  <si>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</si>
  <si>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</si>
  <si>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</si>
  <si>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</si>
  <si>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</si>
  <si>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</si>
  <si>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</si>
  <si>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</si>
  <si>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</si>
  <si>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</si>
  <si>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</si>
  <si>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</si>
  <si>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</si>
  <si>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</si>
  <si>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</si>
  <si>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</si>
  <si>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</si>
  <si>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</si>
  <si>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</si>
  <si>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</si>
  <si>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</si>
  <si>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</si>
  <si>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</si>
  <si>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</si>
  <si>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</si>
  <si>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</si>
  <si>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</si>
  <si>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</si>
  <si>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</si>
  <si>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</si>
  <si>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</si>
  <si>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</si>
  <si>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</si>
  <si>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</si>
  <si>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</si>
  <si>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</si>
  <si>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</si>
  <si>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</si>
  <si>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</si>
  <si>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</si>
  <si>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</si>
  <si>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</si>
  <si>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</si>
  <si>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</si>
  <si>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</si>
  <si>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</si>
  <si>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</si>
  <si>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</si>
  <si>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</si>
  <si>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</si>
  <si>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</si>
  <si>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</si>
  <si>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</si>
  <si>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</si>
  <si>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</si>
  <si>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</si>
  <si>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</si>
  <si>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</si>
  <si>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</si>
  <si>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</si>
  <si>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</si>
  <si>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</si>
  <si>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</si>
  <si>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</si>
  <si>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</si>
  <si>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</si>
  <si>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</si>
  <si>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</si>
  <si>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</si>
  <si>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</si>
  <si>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</si>
  <si>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</si>
  <si>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</si>
  <si>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</si>
  <si>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</si>
  <si>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</si>
  <si>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</si>
  <si>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</si>
  <si>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</si>
  <si>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</si>
  <si>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</si>
  <si>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</si>
  <si>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</si>
  <si>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</si>
  <si>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</si>
  <si>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</si>
  <si>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</si>
  <si>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</si>
  <si>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</si>
  <si>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</si>
  <si>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</si>
  <si>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</si>
  <si>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</si>
  <si>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</si>
  <si>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</si>
  <si>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</si>
  <si>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</si>
  <si>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</si>
  <si>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</si>
  <si>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</si>
  <si>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</si>
  <si>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</si>
  <si>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</si>
  <si>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</si>
  <si>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</si>
  <si>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</si>
  <si>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</si>
  <si>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</si>
  <si>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</si>
  <si>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</si>
  <si>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</si>
  <si>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</si>
  <si>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</si>
  <si>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</si>
  <si>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</si>
  <si>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</si>
  <si>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</si>
  <si>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</si>
  <si>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</si>
  <si>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</si>
  <si>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</si>
  <si>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</si>
  <si>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</si>
  <si>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</si>
  <si>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</si>
  <si>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</si>
  <si>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</si>
  <si>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</si>
  <si>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</si>
  <si>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</si>
  <si>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</si>
  <si>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</si>
  <si>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</si>
  <si>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</si>
  <si>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</si>
  <si>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</si>
  <si>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</si>
  <si>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</si>
  <si>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</si>
  <si>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</si>
  <si>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</si>
  <si>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</si>
  <si>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</si>
  <si>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</si>
  <si>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</si>
  <si>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</si>
  <si>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</si>
  <si>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</si>
  <si>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</si>
  <si>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</si>
  <si>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</si>
  <si>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</si>
  <si>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</si>
  <si>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</si>
  <si>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</si>
  <si>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</si>
  <si>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</si>
  <si>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</si>
  <si>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</si>
  <si>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</si>
  <si>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</si>
  <si>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</si>
  <si>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</si>
  <si>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</si>
  <si>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</si>
  <si>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</si>
  <si>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</si>
  <si>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</si>
  <si>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</si>
  <si>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</si>
  <si>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</si>
  <si>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</si>
  <si>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</si>
  <si>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</si>
  <si>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</si>
  <si>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</si>
  <si>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</si>
  <si>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</si>
  <si>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</si>
  <si>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</si>
  <si>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</si>
  <si>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</si>
  <si>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</si>
  <si>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</si>
  <si>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</si>
  <si>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</si>
  <si>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</si>
  <si>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</si>
  <si>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</si>
  <si>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</si>
  <si>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</si>
  <si>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</si>
  <si>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</si>
  <si>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</si>
  <si>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</si>
  <si>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</si>
  <si>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</si>
  <si>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</si>
  <si>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</si>
  <si>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</si>
  <si>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</si>
  <si>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</si>
  <si>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</si>
  <si>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</si>
  <si>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</si>
  <si>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</si>
  <si>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</si>
  <si>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</si>
  <si>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</si>
  <si>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</si>
  <si>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</si>
  <si>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</si>
  <si>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</si>
  <si>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</si>
  <si>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</si>
  <si>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</si>
  <si>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</si>
  <si>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</si>
  <si>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</si>
  <si>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</si>
  <si>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</si>
  <si>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</si>
  <si>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</si>
  <si>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</si>
  <si>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</si>
  <si>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</si>
  <si>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</si>
  <si>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</si>
  <si>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</si>
  <si>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</si>
  <si>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</si>
  <si>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</si>
  <si>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</si>
  <si>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</si>
  <si>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</si>
  <si>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</si>
  <si>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</si>
  <si>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</si>
  <si>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</si>
  <si>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</si>
  <si>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</si>
  <si>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</si>
  <si>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</si>
  <si>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</si>
  <si>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</si>
  <si>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</si>
  <si>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</si>
  <si>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</si>
  <si>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</si>
  <si>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</si>
  <si>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</si>
  <si>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</si>
  <si>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</si>
  <si>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</si>
  <si>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</si>
  <si>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</si>
  <si>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</si>
  <si>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</si>
  <si>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</si>
  <si>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</si>
  <si>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</si>
  <si>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</si>
  <si>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</si>
  <si>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</si>
  <si>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</si>
  <si>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</si>
  <si>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</si>
  <si>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</si>
  <si>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</si>
  <si>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</si>
  <si>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</si>
  <si>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</si>
  <si>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</si>
  <si>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</si>
  <si>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</si>
  <si>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</si>
  <si>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</si>
  <si>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</si>
  <si>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</si>
  <si>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</si>
  <si>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</si>
  <si>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</si>
  <si>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</si>
  <si>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</si>
  <si>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</si>
  <si>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</si>
  <si>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</si>
  <si>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</si>
  <si>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</si>
  <si>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</si>
  <si>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</si>
  <si>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</si>
  <si>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</si>
  <si>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</si>
  <si>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</si>
  <si>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</si>
  <si>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</si>
  <si>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</si>
  <si>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</si>
  <si>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</si>
  <si>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</si>
  <si>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</si>
  <si>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</si>
  <si>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</si>
  <si>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</si>
  <si>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</si>
  <si>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</si>
  <si>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</si>
  <si>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</si>
  <si>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</si>
  <si>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</si>
  <si>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</si>
  <si>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</si>
  <si>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</si>
  <si>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</si>
  <si>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</si>
  <si>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</si>
  <si>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</si>
  <si>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</si>
  <si>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</si>
  <si>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</si>
  <si>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</si>
  <si>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</si>
  <si>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</si>
  <si>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</si>
  <si>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</si>
  <si>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</si>
  <si>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</si>
  <si>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</si>
  <si>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</si>
  <si>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</si>
  <si>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</si>
  <si>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</si>
  <si>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</si>
  <si>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</si>
  <si>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</si>
  <si>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</si>
  <si>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</si>
  <si>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</si>
  <si>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</si>
  <si>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</si>
  <si>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</si>
  <si>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</si>
  <si>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</si>
  <si>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</si>
  <si>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</si>
  <si>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</si>
  <si>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</si>
  <si>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</si>
  <si>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</si>
  <si>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</si>
  <si>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</si>
  <si>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</si>
  <si>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</si>
  <si>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</si>
  <si>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</si>
  <si>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</si>
  <si>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</si>
  <si>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</si>
  <si>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</si>
  <si>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</si>
  <si>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</si>
  <si>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</si>
  <si>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</si>
  <si>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</si>
  <si>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</si>
  <si>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</si>
  <si>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</si>
  <si>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</si>
  <si>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</si>
  <si>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</si>
  <si>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</si>
  <si>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</si>
  <si>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</si>
  <si>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</si>
  <si>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</si>
  <si>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</si>
  <si>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</si>
  <si>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</si>
  <si>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</si>
  <si>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</si>
  <si>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</si>
  <si>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</si>
  <si>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</si>
  <si>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</si>
  <si>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</si>
  <si>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</si>
  <si>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</si>
  <si>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</si>
  <si>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</si>
  <si>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</si>
  <si>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</si>
  <si>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</si>
  <si>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</si>
  <si>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</si>
  <si>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</si>
  <si>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</si>
  <si>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</si>
  <si>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</si>
  <si>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</si>
  <si>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</si>
  <si>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</si>
  <si>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</si>
  <si>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</si>
  <si>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</si>
  <si>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</si>
  <si>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</si>
  <si>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</si>
  <si>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</si>
  <si>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</si>
  <si>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</si>
  <si>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</si>
  <si>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</si>
  <si>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</si>
  <si>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</si>
  <si>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</si>
  <si>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</si>
  <si>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</si>
  <si>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</si>
  <si>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</si>
  <si>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</si>
  <si>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</si>
  <si>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</si>
  <si>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</si>
  <si>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</si>
  <si>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</si>
  <si>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</si>
  <si>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</si>
  <si>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</si>
  <si>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</si>
  <si>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</si>
  <si>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</si>
  <si>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</si>
  <si>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</si>
  <si>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</si>
  <si>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</si>
  <si>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</si>
  <si>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</si>
  <si>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</si>
  <si>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</si>
  <si>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</si>
  <si>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</si>
  <si>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</si>
  <si>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</si>
  <si>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</si>
  <si>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</si>
  <si>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</si>
  <si>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</si>
  <si>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</si>
  <si>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</si>
  <si>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</si>
  <si>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</si>
  <si>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</si>
  <si>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</si>
  <si>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</si>
  <si>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</si>
  <si>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</si>
  <si>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</si>
  <si>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</si>
  <si>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</si>
  <si>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</si>
  <si>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</si>
  <si>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</si>
  <si>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</si>
  <si>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</si>
  <si>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</si>
  <si>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</si>
  <si>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</si>
  <si>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</si>
  <si>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</si>
  <si>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</si>
  <si>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</si>
  <si>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</si>
  <si>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</si>
  <si>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</si>
  <si>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</si>
  <si>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</si>
  <si>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</si>
  <si>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</si>
  <si>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</si>
  <si>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</si>
  <si>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</si>
  <si>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</si>
  <si>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</si>
  <si>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</si>
  <si>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</si>
  <si>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</si>
  <si>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</si>
  <si>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</si>
  <si>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</si>
  <si>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</si>
  <si>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</si>
  <si>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</si>
  <si>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</si>
  <si>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</si>
  <si>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</si>
  <si>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</si>
  <si>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</si>
  <si>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</si>
  <si>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</si>
  <si>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</si>
  <si>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</si>
  <si>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</si>
  <si>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</si>
  <si>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</si>
  <si>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</si>
  <si>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</si>
  <si>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</si>
  <si>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</si>
  <si>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</si>
  <si>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</si>
  <si>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</si>
  <si>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</si>
  <si>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</si>
  <si>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</si>
  <si>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</si>
  <si>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</si>
  <si>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</si>
  <si>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</si>
  <si>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</si>
  <si>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</si>
  <si>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</si>
  <si>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</si>
  <si>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</si>
  <si>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</si>
  <si>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</si>
  <si>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</si>
  <si>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</si>
  <si>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</si>
  <si>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</si>
  <si>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</si>
  <si>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</si>
  <si>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</si>
  <si>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</si>
  <si>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</si>
  <si>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</si>
  <si>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</si>
  <si>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</si>
  <si>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</si>
  <si>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</si>
  <si>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</si>
  <si>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</si>
  <si>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</si>
  <si>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</si>
  <si>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</si>
  <si>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</si>
  <si>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</si>
  <si>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</si>
  <si>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</si>
  <si>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</si>
  <si>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</si>
  <si>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</si>
  <si>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</si>
  <si>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</si>
  <si>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</si>
  <si>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</si>
  <si>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</si>
  <si>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</si>
  <si>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</si>
  <si>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</si>
  <si>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</si>
  <si>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</si>
  <si>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</si>
  <si>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</si>
  <si>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</si>
  <si>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</si>
  <si>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</si>
  <si>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</si>
  <si>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</si>
  <si>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</si>
  <si>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</si>
  <si>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</si>
  <si>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</si>
  <si>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</si>
  <si>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</si>
  <si>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</si>
  <si>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</si>
  <si>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</si>
  <si>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</si>
  <si>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</si>
  <si>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</si>
  <si>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</si>
  <si>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</si>
  <si>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</si>
  <si>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</si>
  <si>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</si>
  <si>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</si>
  <si>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</si>
  <si>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</si>
  <si>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</si>
  <si>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</si>
  <si>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</si>
  <si>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</si>
  <si>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</si>
  <si>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</si>
  <si>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</si>
  <si>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</si>
  <si>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</si>
  <si>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</si>
  <si>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</si>
  <si>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</si>
  <si>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</si>
  <si>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</si>
  <si>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</si>
  <si>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</si>
  <si>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</si>
  <si>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</si>
  <si>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</si>
  <si>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</si>
  <si>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</si>
  <si>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</si>
  <si>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</si>
  <si>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</si>
  <si>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</si>
  <si>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</si>
  <si>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</si>
  <si>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</si>
  <si>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</si>
  <si>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</si>
  <si>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</si>
  <si>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</si>
  <si>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</si>
  <si>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</si>
  <si>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</si>
  <si>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</si>
  <si>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</si>
  <si>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</si>
  <si>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</si>
  <si>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</si>
  <si>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</si>
  <si>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</si>
  <si>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</si>
  <si>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</si>
  <si>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</si>
  <si>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</si>
  <si>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</si>
  <si>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</si>
  <si>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</si>
  <si>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</si>
  <si>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</si>
  <si>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</si>
  <si>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</si>
  <si>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</si>
  <si>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</si>
  <si>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</si>
  <si>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</si>
  <si>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</si>
  <si>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</si>
  <si>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</si>
  <si>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</si>
  <si>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</si>
  <si>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</si>
  <si>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</si>
  <si>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</si>
  <si>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</si>
  <si>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</si>
  <si>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</si>
  <si>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</si>
  <si>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</si>
  <si>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</si>
  <si>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</si>
  <si>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</si>
  <si>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</si>
  <si>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</si>
  <si>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</si>
  <si>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</si>
  <si>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</si>
  <si>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</si>
  <si>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</si>
  <si>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</si>
  <si>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</si>
  <si>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</si>
  <si>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</si>
  <si>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</si>
  <si>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</si>
  <si>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</si>
  <si>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</si>
  <si>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</si>
  <si>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</si>
  <si>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</si>
  <si>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</si>
  <si>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</si>
  <si>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</si>
  <si>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</si>
  <si>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</si>
  <si>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</si>
  <si>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</si>
  <si>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</si>
  <si>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</si>
  <si>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</si>
  <si>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</si>
  <si>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</si>
  <si>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</si>
  <si>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</si>
  <si>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</si>
  <si>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</si>
  <si>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</si>
  <si>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</si>
  <si>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</si>
  <si>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</si>
  <si>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</si>
  <si>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</si>
  <si>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</si>
  <si>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</si>
  <si>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</si>
  <si>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</si>
  <si>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</si>
  <si>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</si>
  <si>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</si>
  <si>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</si>
  <si>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</si>
  <si>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</si>
  <si>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</si>
  <si>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</si>
  <si>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</si>
  <si>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</si>
  <si>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</si>
  <si>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</si>
  <si>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</si>
  <si>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</si>
  <si>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</si>
  <si>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</si>
  <si>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</si>
  <si>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</si>
  <si>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</si>
  <si>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</si>
  <si>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</si>
  <si>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</si>
  <si>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</si>
  <si>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</si>
  <si>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</si>
  <si>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</si>
  <si>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</si>
  <si>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</si>
  <si>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</si>
  <si>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</si>
  <si>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</si>
  <si>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</si>
  <si>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</si>
  <si>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</si>
  <si>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</si>
  <si>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</si>
  <si>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</si>
  <si>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</si>
  <si>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</si>
  <si>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</si>
  <si>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</si>
  <si>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</si>
  <si>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</si>
  <si>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</si>
  <si>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</si>
  <si>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</si>
  <si>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</si>
  <si>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</si>
  <si>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</si>
  <si>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</si>
  <si>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</si>
  <si>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</si>
  <si>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</si>
  <si>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</si>
  <si>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</si>
  <si>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</si>
  <si>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</si>
  <si>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</si>
  <si>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</si>
  <si>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</si>
  <si>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</si>
  <si>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</si>
  <si>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</si>
  <si>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</si>
  <si>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</si>
  <si>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</si>
  <si>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</si>
  <si>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</si>
  <si>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</si>
  <si>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</si>
  <si>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</si>
  <si>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</si>
  <si>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</si>
  <si>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</si>
  <si>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</si>
  <si>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</si>
  <si>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</si>
  <si>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</si>
  <si>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</si>
  <si>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</si>
  <si>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</si>
  <si>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</si>
  <si>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</si>
  <si>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</si>
  <si>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</si>
  <si>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</si>
  <si>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</si>
  <si>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</si>
  <si>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</si>
  <si>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</si>
  <si>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</si>
  <si>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</si>
  <si>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</si>
  <si>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</si>
  <si>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</si>
  <si>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</si>
  <si>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</si>
  <si>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</si>
  <si>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</si>
  <si>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</si>
  <si>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</si>
  <si>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</si>
  <si>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</si>
  <si>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</si>
  <si>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</si>
  <si>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</si>
  <si>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</si>
  <si>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</si>
  <si>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</si>
  <si>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</si>
  <si>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</si>
  <si>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</si>
  <si>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</si>
  <si>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</si>
  <si>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</si>
  <si>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</si>
  <si>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</si>
  <si>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</si>
  <si>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</si>
  <si>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</si>
  <si>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</si>
  <si>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</si>
  <si>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</si>
  <si>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</si>
  <si>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</si>
  <si>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</si>
  <si>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</si>
  <si>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</si>
  <si>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</si>
  <si>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</si>
  <si>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</si>
  <si>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</si>
  <si>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</si>
  <si>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</si>
  <si>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</si>
  <si>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</si>
  <si>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</si>
  <si>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</si>
  <si>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</si>
  <si>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</si>
  <si>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</si>
  <si>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</si>
  <si>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</si>
  <si>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</si>
  <si>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</si>
  <si>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</si>
  <si>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</si>
  <si>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</si>
  <si>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</si>
  <si>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</si>
  <si>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</si>
  <si>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</si>
  <si>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</si>
  <si>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</si>
  <si>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</si>
  <si>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</si>
  <si>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</si>
  <si>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</si>
  <si>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</si>
  <si>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</si>
  <si>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</si>
  <si>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</si>
  <si>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</si>
  <si>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</si>
  <si>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</si>
  <si>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</si>
  <si>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</si>
  <si>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</si>
  <si>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</si>
  <si>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</si>
  <si>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</si>
  <si>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</si>
  <si>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</si>
  <si>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</si>
  <si>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</si>
  <si>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</si>
  <si>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</si>
  <si>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</si>
  <si>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</si>
  <si>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</si>
  <si>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</si>
  <si>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</si>
  <si>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</si>
  <si>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</si>
  <si>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</si>
  <si>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</si>
  <si>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</si>
  <si>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</si>
  <si>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</si>
  <si>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</si>
  <si>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</si>
  <si>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</si>
  <si>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</si>
  <si>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</si>
  <si>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</si>
  <si>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</si>
  <si>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</si>
  <si>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</si>
  <si>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</si>
  <si>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</si>
  <si>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</si>
  <si>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</si>
  <si>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</si>
  <si>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</si>
  <si>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</si>
  <si>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</si>
  <si>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</si>
  <si>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</si>
  <si>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</si>
  <si>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</si>
  <si>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</si>
  <si>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</si>
  <si>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</si>
  <si>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</si>
  <si>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</si>
  <si>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</si>
  <si>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</si>
  <si>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</si>
  <si>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</si>
  <si>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</si>
  <si>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</si>
  <si>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</si>
  <si>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</si>
  <si>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</si>
  <si>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</si>
  <si>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</si>
  <si>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</si>
  <si>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</si>
  <si>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</si>
  <si>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</si>
  <si>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</si>
  <si>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</si>
  <si>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</si>
  <si>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</si>
  <si>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</si>
  <si>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</si>
  <si>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</si>
  <si>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</si>
  <si>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</si>
  <si>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</si>
  <si>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</si>
  <si>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</si>
  <si>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</si>
  <si>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</si>
  <si>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</si>
  <si>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</si>
  <si>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</si>
  <si>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</si>
  <si>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</si>
  <si>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</si>
  <si>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</si>
  <si>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</si>
  <si>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</si>
  <si>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</si>
  <si>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</si>
  <si>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</si>
  <si>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</si>
  <si>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</si>
  <si>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</si>
  <si>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</si>
  <si>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</si>
  <si>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</si>
  <si>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</si>
  <si>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</si>
  <si>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</si>
  <si>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</si>
  <si>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</si>
  <si>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</si>
  <si>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</si>
  <si>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</si>
  <si>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</si>
  <si>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</si>
  <si>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</si>
  <si>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</si>
  <si>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</si>
  <si>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</si>
  <si>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</si>
  <si>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</si>
  <si>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</si>
  <si>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</si>
  <si>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</si>
  <si>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</si>
  <si>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</si>
  <si>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</si>
  <si>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</si>
  <si>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</si>
  <si>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</si>
  <si>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</si>
  <si>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</si>
  <si>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</si>
  <si>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</si>
  <si>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</si>
  <si>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</si>
  <si>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</si>
  <si>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</si>
  <si>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</si>
  <si>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</si>
  <si>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</si>
  <si>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</si>
  <si>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</si>
  <si>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</si>
  <si>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</si>
  <si>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</si>
  <si>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</si>
  <si>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</si>
  <si>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</si>
  <si>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</si>
  <si>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</si>
  <si>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</si>
  <si>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</si>
  <si>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</si>
  <si>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</si>
  <si>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</si>
  <si>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</si>
  <si>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</si>
  <si>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</si>
  <si>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</si>
  <si>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</si>
  <si>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</si>
  <si>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</si>
  <si>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</si>
  <si>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</si>
  <si>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</si>
  <si>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</si>
  <si>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</si>
  <si>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</si>
  <si>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</si>
  <si>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</si>
  <si>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</si>
  <si>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</si>
  <si>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</si>
  <si>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</si>
  <si>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</si>
  <si>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</si>
  <si>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</si>
  <si>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</si>
  <si>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</si>
  <si>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</si>
  <si>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</si>
  <si>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</si>
  <si>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</si>
  <si>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</si>
  <si>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</si>
  <si>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</si>
  <si>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</si>
  <si>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</si>
  <si>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</si>
  <si>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</si>
  <si>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</si>
  <si>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</si>
  <si>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</si>
  <si>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</si>
  <si>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</si>
  <si>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</si>
  <si>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</si>
  <si>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</si>
  <si>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</si>
  <si>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</si>
  <si>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</si>
  <si>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</si>
  <si>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</si>
  <si>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</si>
  <si>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</si>
  <si>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</si>
  <si>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</si>
  <si>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</si>
  <si>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</si>
  <si>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</si>
  <si>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</si>
  <si>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</si>
  <si>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</si>
  <si>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</si>
  <si>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</si>
  <si>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</si>
  <si>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</si>
  <si>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</si>
  <si>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</si>
  <si>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</si>
  <si>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</si>
  <si>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</si>
  <si>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</si>
  <si>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</si>
  <si>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</si>
  <si>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</si>
  <si>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</si>
  <si>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</si>
  <si>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</si>
  <si>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</si>
  <si>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</si>
  <si>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</si>
  <si>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</si>
  <si>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</si>
  <si>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</si>
  <si>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</si>
  <si>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</si>
  <si>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</si>
  <si>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</si>
  <si>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</si>
  <si>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</si>
  <si>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</si>
  <si>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</si>
  <si>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</si>
  <si>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</si>
  <si>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</si>
  <si>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</si>
  <si>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</si>
  <si>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</si>
  <si>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</si>
  <si>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</si>
  <si>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</si>
  <si>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</si>
  <si>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</si>
  <si>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</si>
  <si>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</si>
  <si>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</si>
  <si>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</si>
  <si>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</si>
  <si>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</si>
  <si>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</si>
  <si>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</si>
  <si>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</si>
  <si>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</si>
  <si>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</si>
  <si>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</si>
  <si>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</si>
  <si>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</si>
  <si>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</si>
  <si>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</si>
  <si>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</si>
  <si>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</si>
  <si>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</si>
  <si>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</si>
  <si>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</si>
  <si>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</si>
  <si>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</si>
  <si>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</si>
  <si>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</si>
  <si>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</si>
  <si>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</si>
  <si>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</si>
  <si>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</si>
  <si>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</si>
  <si>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</si>
  <si>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</si>
  <si>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</si>
  <si>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</si>
  <si>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</si>
  <si>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</si>
  <si>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</si>
  <si>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</si>
  <si>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</si>
  <si>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</si>
  <si>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</si>
  <si>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</si>
  <si>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</si>
  <si>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</si>
  <si>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</si>
  <si>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</si>
  <si>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</si>
  <si>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</si>
  <si>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</si>
  <si>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</si>
  <si>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</si>
  <si>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</si>
  <si>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</si>
  <si>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</si>
  <si>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</si>
  <si>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</si>
  <si>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</si>
  <si>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</si>
  <si>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</si>
  <si>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</si>
  <si>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</si>
  <si>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</si>
  <si>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</si>
  <si>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</si>
  <si>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</si>
  <si>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</si>
  <si>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</si>
  <si>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</si>
  <si>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</si>
  <si>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</si>
  <si>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</si>
  <si>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</si>
  <si>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</si>
  <si>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</si>
  <si>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</si>
  <si>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</si>
  <si>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</si>
  <si>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</si>
  <si>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</si>
  <si>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</si>
  <si>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</si>
  <si>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</si>
  <si>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</si>
  <si>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</si>
  <si>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</si>
  <si>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</si>
  <si>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</si>
  <si>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</si>
  <si>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</si>
  <si>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</si>
  <si>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</si>
  <si>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</si>
  <si>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</si>
  <si>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</si>
  <si>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</si>
  <si>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</si>
  <si>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</si>
  <si>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</si>
  <si>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</si>
  <si>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</si>
  <si>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</si>
  <si>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</si>
  <si>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</si>
  <si>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</si>
  <si>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</si>
  <si>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</si>
  <si>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</si>
  <si>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</si>
  <si>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</si>
  <si>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</si>
  <si>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</si>
  <si>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</si>
  <si>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</si>
  <si>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</si>
  <si>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</si>
  <si>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</si>
  <si>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</si>
  <si>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</si>
  <si>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</si>
  <si>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</si>
  <si>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</si>
  <si>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</si>
  <si>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</si>
  <si>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</si>
  <si>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</si>
  <si>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</si>
  <si>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</si>
  <si>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</si>
  <si>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</si>
  <si>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</si>
  <si>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</si>
  <si>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</si>
  <si>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</si>
  <si>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</si>
  <si>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</si>
  <si>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</si>
  <si>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</si>
  <si>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</si>
  <si>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</si>
  <si>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</si>
  <si>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</si>
  <si>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</si>
  <si>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</si>
  <si>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</si>
  <si>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</si>
  <si>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</si>
  <si>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</si>
  <si>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</si>
  <si>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</si>
  <si>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</si>
  <si>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</si>
  <si>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</si>
  <si>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</si>
  <si>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</si>
  <si>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</si>
  <si>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</si>
  <si>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</si>
  <si>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</si>
  <si>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</si>
  <si>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</si>
  <si>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</si>
  <si>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</si>
  <si>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</si>
  <si>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</si>
  <si>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</si>
  <si>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</si>
  <si>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</si>
  <si>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</si>
  <si>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</si>
  <si>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</si>
  <si>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</si>
  <si>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</si>
  <si>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</si>
  <si>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</si>
  <si>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</si>
  <si>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</si>
  <si>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</si>
  <si>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</si>
  <si>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</si>
  <si>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</si>
  <si>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</si>
  <si>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</si>
  <si>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</si>
  <si>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</si>
  <si>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</si>
  <si>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</si>
  <si>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</si>
  <si>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</si>
  <si>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</si>
  <si>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</si>
  <si>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</si>
  <si>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</si>
  <si>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</si>
  <si>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</si>
  <si>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</si>
  <si>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</si>
  <si>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</si>
  <si>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</si>
  <si>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</si>
  <si>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</si>
  <si>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</si>
  <si>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</si>
  <si>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</si>
  <si>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</si>
  <si>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</si>
  <si>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</si>
  <si>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</si>
  <si>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</si>
  <si>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</si>
  <si>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</si>
  <si>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</si>
  <si>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</si>
  <si>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</si>
  <si>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</si>
  <si>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</si>
  <si>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</si>
  <si>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</si>
  <si>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</si>
  <si>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</si>
  <si>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</si>
  <si>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</si>
  <si>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</si>
  <si>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</si>
  <si>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</si>
  <si>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</si>
  <si>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</si>
  <si>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</si>
  <si>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</si>
  <si>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</si>
  <si>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</si>
  <si>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</si>
  <si>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</si>
  <si>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</si>
  <si>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</si>
  <si>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</si>
  <si>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</si>
  <si>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</si>
  <si>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</si>
  <si>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</si>
  <si>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</si>
  <si>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</si>
  <si>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</si>
  <si>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</si>
  <si>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</si>
  <si>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</si>
  <si>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</si>
  <si>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</si>
  <si>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</si>
  <si>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</si>
  <si>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</si>
  <si>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</si>
  <si>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</si>
  <si>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</si>
  <si>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</si>
  <si>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</si>
  <si>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</si>
  <si>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</si>
  <si>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</si>
  <si>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</si>
  <si>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</si>
  <si>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</si>
  <si>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</si>
  <si>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</si>
  <si>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</si>
  <si>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</si>
  <si>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</si>
  <si>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</si>
  <si>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</si>
  <si>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</si>
  <si>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</si>
  <si>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</si>
  <si>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</si>
  <si>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</si>
  <si>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</si>
  <si>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</si>
  <si>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</si>
  <si>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</si>
  <si>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</si>
  <si>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</si>
  <si>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</si>
  <si>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</si>
  <si>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</si>
  <si>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</si>
  <si>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</si>
  <si>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</si>
  <si>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</si>
  <si>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</si>
  <si>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</si>
  <si>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</si>
  <si>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</si>
  <si>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</si>
  <si>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</si>
  <si>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</si>
  <si>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</si>
  <si>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</si>
  <si>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</si>
  <si>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</si>
  <si>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</si>
  <si>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</si>
  <si>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</si>
  <si>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</si>
  <si>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</si>
  <si>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</si>
  <si>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</si>
  <si>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</si>
  <si>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</si>
  <si>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</si>
  <si>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</si>
  <si>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</si>
  <si>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</si>
  <si>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</si>
  <si>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</si>
  <si>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</si>
  <si>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</si>
  <si>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</si>
  <si>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</si>
  <si>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</si>
  <si>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</si>
  <si>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</si>
  <si>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</si>
  <si>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</si>
  <si>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</si>
  <si>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</si>
  <si>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</si>
  <si>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</si>
  <si>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</si>
  <si>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</si>
  <si>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</si>
  <si>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</si>
  <si>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</si>
  <si>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</si>
  <si>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</si>
  <si>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</si>
  <si>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</si>
  <si>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</si>
  <si>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</si>
  <si>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</si>
  <si>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</si>
  <si>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</si>
  <si>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</si>
  <si>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</si>
  <si>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</si>
  <si>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</si>
  <si>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</si>
  <si>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</si>
  <si>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</si>
  <si>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</si>
  <si>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</si>
  <si>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</si>
  <si>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</si>
  <si>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</si>
  <si>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</si>
  <si>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</si>
  <si>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</si>
  <si>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</si>
  <si>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</si>
  <si>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</si>
  <si>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</si>
  <si>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</si>
  <si>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</si>
  <si>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</si>
  <si>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</si>
  <si>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</si>
  <si>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</si>
  <si>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</si>
  <si>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</si>
  <si>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</si>
  <si>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</si>
  <si>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</si>
  <si>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</si>
  <si>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</si>
  <si>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</si>
  <si>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</si>
  <si>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</si>
  <si>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</si>
  <si>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</si>
  <si>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</si>
  <si>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</si>
  <si>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</si>
  <si>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</si>
  <si>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</si>
  <si>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</si>
  <si>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</si>
  <si>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</si>
  <si>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</si>
  <si>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</si>
  <si>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</si>
  <si>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</si>
  <si>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</si>
  <si>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</si>
  <si>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</si>
  <si>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</si>
  <si>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</si>
  <si>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</si>
  <si>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</si>
  <si>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</si>
  <si>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</si>
  <si>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</si>
  <si>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</si>
  <si>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</si>
  <si>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</si>
  <si>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</si>
  <si>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</si>
  <si>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</si>
  <si>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</si>
  <si>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</si>
  <si>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</si>
  <si>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</si>
  <si>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</si>
  <si>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</si>
  <si>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</si>
  <si>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</si>
  <si>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</si>
  <si>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</si>
  <si>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</si>
  <si>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</si>
  <si>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</si>
  <si>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</si>
  <si>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</si>
  <si>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</si>
  <si>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</si>
  <si>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</si>
  <si>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</si>
  <si>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</si>
  <si>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</si>
  <si>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</si>
  <si>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</si>
  <si>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</si>
  <si>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</si>
  <si>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</si>
  <si>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</si>
  <si>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</si>
  <si>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</si>
  <si>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</si>
  <si>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</si>
  <si>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</si>
  <si>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</si>
  <si>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</si>
  <si>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</si>
  <si>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</si>
  <si>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</si>
  <si>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</si>
  <si>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</si>
  <si>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</si>
  <si>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</si>
  <si>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</si>
  <si>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</si>
  <si>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</si>
  <si>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</si>
  <si>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</si>
  <si>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</si>
  <si>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</si>
  <si>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</si>
  <si>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</si>
  <si>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</si>
  <si>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</si>
  <si>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</si>
  <si>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</si>
  <si>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</si>
  <si>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</si>
  <si>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</si>
  <si>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</si>
  <si>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</si>
  <si>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</si>
  <si>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</si>
  <si>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</si>
  <si>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</si>
  <si>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</si>
  <si>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</si>
  <si>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</si>
  <si>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</si>
  <si>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</si>
  <si>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</si>
  <si>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</si>
  <si>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</si>
  <si>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</si>
  <si>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</si>
  <si>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</si>
  <si>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</si>
  <si>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</si>
  <si>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</si>
  <si>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</si>
  <si>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</si>
  <si>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</si>
  <si>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</si>
  <si>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</si>
  <si>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</si>
  <si>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</si>
  <si>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</si>
  <si>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</si>
  <si>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</si>
  <si>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</si>
  <si>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</si>
  <si>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</si>
  <si>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</si>
  <si>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</si>
  <si>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</si>
  <si>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</si>
  <si>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</si>
  <si>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</si>
  <si>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</si>
  <si>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</si>
  <si>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</si>
  <si>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</si>
  <si>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</si>
  <si>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</si>
  <si>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</si>
  <si>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</si>
  <si>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</si>
  <si>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</si>
  <si>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</si>
  <si>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</si>
  <si>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</si>
  <si>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</si>
  <si>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</si>
  <si>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</si>
  <si>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</si>
  <si>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</si>
  <si>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</si>
  <si>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</si>
  <si>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</si>
  <si>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</si>
  <si>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</si>
  <si>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</si>
  <si>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</si>
  <si>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</si>
  <si>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</si>
  <si>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</si>
  <si>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</si>
  <si>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</si>
  <si>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</si>
  <si>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</si>
  <si>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</si>
  <si>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</si>
  <si>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</si>
  <si>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</si>
  <si>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</si>
  <si>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</si>
  <si>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</si>
  <si>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</si>
  <si>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</si>
  <si>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</si>
  <si>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</si>
  <si>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</si>
  <si>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</si>
  <si>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</si>
  <si>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</si>
  <si>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</si>
  <si>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</si>
  <si>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</si>
  <si>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</si>
  <si>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</si>
  <si>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</si>
  <si>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</si>
  <si>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</si>
  <si>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</si>
  <si>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</si>
  <si>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</si>
  <si>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</si>
  <si>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</si>
  <si>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</si>
  <si>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</si>
  <si>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</si>
  <si>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</si>
  <si>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</si>
  <si>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</si>
  <si>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</si>
  <si>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</si>
  <si>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</si>
  <si>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</si>
  <si>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</si>
  <si>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</si>
  <si>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</si>
  <si>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</si>
  <si>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</si>
  <si>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</si>
  <si>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</si>
  <si>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</si>
  <si>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</si>
  <si>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</si>
  <si>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</si>
  <si>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</si>
  <si>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</si>
  <si>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</si>
  <si>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</si>
  <si>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</si>
  <si>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</si>
  <si>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</si>
  <si>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</si>
  <si>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</si>
  <si>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</si>
  <si>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</si>
  <si>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</si>
  <si>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</si>
  <si>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</si>
  <si>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</si>
  <si>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</si>
  <si>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</si>
  <si>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</si>
  <si>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</si>
  <si>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</si>
  <si>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</si>
  <si>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</si>
  <si>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</si>
  <si>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</si>
  <si>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</si>
  <si>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</si>
  <si>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</si>
  <si>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</si>
  <si>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</si>
  <si>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</si>
  <si>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</si>
  <si>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</si>
  <si>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</si>
  <si>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</si>
  <si>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</si>
  <si>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</si>
  <si>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</si>
  <si>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</si>
  <si>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</si>
  <si>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</si>
  <si>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</si>
  <si>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</si>
  <si>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</si>
  <si>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</si>
  <si>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</si>
  <si>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</si>
  <si>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</si>
  <si>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</si>
  <si>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</si>
  <si>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</si>
  <si>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</si>
  <si>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</si>
  <si>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</si>
  <si>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</si>
  <si>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</si>
  <si>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</si>
  <si>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</si>
  <si>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</si>
  <si>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</si>
  <si>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</si>
  <si>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</si>
  <si>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</si>
  <si>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</si>
  <si>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</si>
  <si>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</si>
  <si>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</si>
  <si>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</si>
  <si>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</si>
  <si>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</si>
  <si>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</si>
  <si>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</si>
  <si>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</si>
  <si>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</si>
  <si>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</si>
  <si>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</si>
  <si>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</si>
  <si>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</si>
  <si>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</si>
  <si>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</si>
  <si>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</si>
  <si>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</si>
  <si>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</si>
  <si>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</si>
  <si>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</si>
  <si>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</si>
  <si>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</si>
  <si>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</si>
  <si>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</si>
  <si>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</si>
  <si>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</si>
  <si>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</si>
  <si>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</si>
  <si>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</si>
  <si>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</si>
  <si>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</si>
  <si>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</si>
  <si>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</si>
  <si>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</si>
  <si>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</si>
  <si>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</si>
  <si>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</si>
  <si>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</si>
  <si>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</si>
  <si>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</si>
  <si>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</si>
  <si>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</si>
  <si>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</si>
  <si>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</si>
  <si>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</si>
  <si>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</si>
  <si>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</si>
  <si>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</si>
  <si>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</si>
  <si>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</si>
  <si>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</si>
  <si>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</si>
  <si>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</si>
  <si>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</si>
  <si>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</si>
  <si>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</si>
  <si>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</si>
  <si>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</si>
  <si>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</si>
  <si>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</si>
  <si>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</si>
  <si>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</si>
  <si>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</si>
  <si>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</si>
  <si>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</si>
  <si>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</si>
  <si>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</si>
  <si>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</si>
  <si>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</si>
  <si>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</si>
  <si>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</si>
  <si>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</si>
  <si>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</si>
  <si>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</si>
  <si>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</si>
  <si>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</si>
  <si>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</si>
  <si>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</si>
  <si>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</si>
  <si>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</si>
  <si>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</si>
  <si>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</si>
  <si>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</si>
  <si>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</si>
  <si>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</si>
  <si>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</si>
  <si>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</si>
  <si>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</si>
  <si>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</si>
  <si>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</si>
  <si>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</si>
  <si>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</si>
  <si>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</si>
  <si>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</si>
  <si>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</si>
  <si>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</si>
  <si>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</si>
  <si>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</si>
  <si>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</si>
  <si>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</si>
  <si>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</si>
  <si>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</si>
  <si>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</si>
  <si>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</si>
  <si>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</si>
  <si>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</si>
  <si>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</si>
  <si>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</si>
  <si>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</si>
  <si>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</si>
  <si>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</si>
  <si>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</si>
  <si>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</si>
  <si>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</si>
  <si>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</si>
  <si>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</si>
  <si>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</si>
  <si>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</si>
  <si>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</si>
  <si>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</si>
  <si>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</si>
  <si>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</si>
  <si>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</si>
  <si>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</si>
  <si>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</si>
  <si>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</si>
  <si>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</si>
  <si>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</si>
  <si>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</si>
  <si>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</si>
  <si>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</si>
  <si>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</si>
  <si>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</si>
  <si>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</si>
  <si>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</si>
  <si>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</si>
  <si>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</si>
  <si>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</si>
  <si>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</si>
  <si>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</si>
  <si>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</si>
  <si>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</si>
  <si>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</si>
  <si>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</si>
  <si>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</si>
  <si>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</si>
  <si>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</si>
  <si>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</si>
  <si>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</si>
  <si>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</si>
  <si>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</si>
  <si>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</si>
  <si>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</si>
  <si>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</si>
  <si>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</si>
  <si>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</si>
  <si>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</si>
  <si>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</si>
  <si>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</si>
  <si>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</si>
  <si>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</si>
  <si>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</si>
  <si>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</si>
  <si>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</si>
  <si>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</si>
  <si>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</si>
  <si>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</si>
  <si>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</si>
  <si>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</si>
  <si>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</si>
  <si>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</si>
  <si>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</si>
  <si>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</si>
  <si>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</si>
  <si>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</si>
  <si>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</si>
  <si>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</si>
  <si>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</si>
  <si>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</si>
  <si>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</si>
  <si>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</si>
  <si>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</si>
  <si>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</si>
  <si>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</si>
  <si>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</si>
  <si>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</si>
  <si>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</si>
  <si>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</si>
  <si>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</si>
  <si>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</si>
  <si>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</si>
  <si>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</si>
  <si>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</si>
  <si>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</si>
  <si>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</si>
  <si>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</si>
  <si>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</si>
  <si>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</si>
  <si>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</si>
  <si>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</si>
  <si>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</si>
  <si>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</si>
  <si>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</si>
  <si>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</si>
  <si>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</si>
  <si>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</si>
  <si>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</si>
  <si>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</si>
  <si>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</si>
  <si>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</si>
  <si>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</si>
  <si>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</si>
  <si>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</si>
  <si>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</si>
  <si>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</si>
  <si>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</si>
  <si>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</si>
  <si>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</si>
  <si>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</si>
  <si>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</si>
  <si>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</si>
  <si>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</si>
  <si>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</si>
  <si>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</si>
  <si>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</si>
  <si>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</si>
  <si>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</si>
  <si>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</si>
  <si>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</si>
  <si>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</si>
  <si>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</si>
  <si>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</si>
  <si>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</si>
  <si>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</si>
  <si>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</si>
  <si>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</si>
  <si>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</si>
  <si>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</si>
  <si>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</si>
  <si>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</si>
  <si>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</si>
  <si>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</si>
  <si>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</si>
  <si>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</si>
  <si>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</si>
  <si>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</si>
  <si>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</si>
  <si>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</si>
  <si>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</si>
  <si>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</si>
  <si>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</si>
  <si>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</si>
  <si>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</si>
  <si>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</si>
  <si>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</si>
  <si>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</si>
  <si>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</si>
  <si>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</si>
  <si>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</si>
  <si>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</si>
  <si>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</si>
  <si>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</si>
  <si>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</si>
  <si>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</si>
  <si>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</si>
  <si>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</si>
  <si>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</si>
  <si>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</si>
  <si>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</si>
  <si>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</si>
  <si>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</si>
  <si>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</si>
  <si>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</si>
  <si>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</si>
  <si>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</si>
  <si>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</si>
  <si>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</si>
  <si>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</si>
  <si>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</si>
  <si>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</si>
  <si>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</si>
  <si>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</si>
  <si>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</si>
  <si>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</si>
  <si>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</si>
  <si>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</si>
  <si>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</si>
  <si>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</si>
  <si>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</si>
  <si>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</si>
  <si>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</si>
  <si>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</si>
  <si>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</si>
  <si>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</si>
  <si>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</si>
  <si>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</si>
  <si>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</si>
  <si>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</si>
  <si>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</si>
  <si>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</si>
  <si>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</si>
  <si>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</si>
  <si>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</si>
  <si>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</si>
  <si>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</si>
  <si>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</si>
  <si>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</si>
  <si>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</si>
  <si>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</si>
  <si>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</si>
  <si>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</si>
  <si>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</si>
  <si>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</si>
  <si>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</si>
  <si>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</si>
  <si>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</si>
  <si>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</si>
  <si>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</si>
  <si>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</si>
  <si>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</si>
  <si>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</si>
  <si>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</si>
  <si>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</si>
  <si>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</si>
  <si>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</si>
  <si>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</si>
  <si>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</si>
  <si>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</si>
  <si>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</si>
  <si>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</si>
  <si>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</si>
  <si>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</si>
  <si>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</si>
  <si>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</si>
  <si>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</si>
  <si>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</si>
  <si>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</si>
  <si>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</si>
  <si>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</si>
  <si>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</si>
  <si>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</si>
  <si>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</si>
  <si>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</si>
  <si>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</si>
  <si>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</si>
  <si>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</si>
  <si>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</si>
  <si>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</si>
  <si>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</si>
  <si>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</si>
  <si>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</si>
  <si>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</si>
  <si>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</si>
  <si>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</si>
  <si>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</si>
  <si>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</si>
  <si>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</si>
  <si>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</si>
  <si>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</si>
  <si>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</si>
  <si>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</si>
  <si>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</si>
  <si>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</si>
  <si>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</si>
  <si>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</si>
  <si>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</si>
  <si>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</si>
  <si>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</si>
  <si>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</si>
  <si>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</si>
  <si>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</si>
  <si>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</si>
  <si>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</si>
  <si>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</si>
  <si>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</si>
  <si>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</si>
  <si>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</si>
  <si>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</si>
  <si>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</si>
  <si>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</si>
  <si>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</si>
  <si>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</si>
  <si>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</si>
  <si>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</si>
  <si>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</si>
  <si>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</si>
  <si>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</si>
  <si>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</si>
  <si>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</si>
  <si>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</si>
  <si>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</si>
  <si>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</si>
  <si>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</si>
  <si>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</si>
  <si>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</si>
  <si>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</si>
  <si>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</si>
  <si>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</si>
  <si>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</si>
  <si>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</si>
  <si>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</si>
  <si>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</si>
  <si>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</si>
  <si>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</si>
  <si>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</si>
  <si>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</si>
  <si>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</si>
  <si>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</si>
  <si>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</si>
  <si>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</si>
  <si>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</si>
  <si>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</si>
  <si>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</si>
  <si>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</si>
  <si>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</si>
  <si>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</si>
  <si>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</si>
  <si>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</si>
  <si>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</si>
  <si>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</si>
  <si>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</si>
  <si>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</si>
  <si>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</si>
  <si>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</si>
  <si>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</si>
  <si>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</si>
  <si>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</si>
  <si>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</si>
  <si>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</si>
  <si>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</si>
  <si>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</si>
  <si>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</si>
  <si>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</si>
  <si>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</si>
  <si>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</si>
  <si>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</si>
  <si>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</si>
  <si>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</si>
  <si>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</si>
  <si>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</si>
  <si>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</si>
  <si>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</si>
  <si>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</si>
  <si>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</si>
  <si>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</si>
  <si>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</si>
  <si>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</si>
  <si>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</si>
  <si>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</si>
  <si>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</si>
  <si>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</si>
  <si>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</si>
  <si>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</si>
  <si>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</si>
  <si>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</si>
  <si>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</si>
  <si>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</si>
  <si>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</si>
  <si>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</si>
  <si>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</si>
  <si>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</si>
  <si>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</si>
  <si>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</si>
  <si>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</si>
  <si>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</si>
  <si>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</si>
  <si>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</si>
  <si>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</si>
  <si>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</si>
  <si>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</si>
  <si>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</si>
  <si>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</si>
  <si>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</si>
  <si>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</si>
  <si>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</si>
  <si>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</si>
  <si>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</si>
  <si>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</si>
  <si>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</si>
  <si>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</si>
  <si>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</si>
  <si>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</si>
  <si>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</si>
  <si>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</si>
  <si>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</si>
  <si>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</si>
  <si>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</si>
  <si>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</si>
  <si>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</si>
  <si>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</si>
  <si>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</si>
  <si>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</si>
  <si>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</si>
  <si>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</si>
  <si>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</si>
  <si>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</si>
  <si>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</si>
  <si>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</si>
  <si>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</si>
  <si>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</si>
  <si>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</si>
  <si>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</si>
  <si>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</si>
  <si>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</si>
  <si>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</si>
  <si>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</si>
  <si>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</si>
  <si>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</si>
  <si>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</si>
  <si>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</si>
  <si>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</si>
  <si>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</si>
  <si>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</si>
  <si>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</si>
  <si>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</si>
  <si>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</si>
  <si>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</si>
  <si>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</si>
  <si>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</si>
  <si>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</si>
  <si>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</si>
  <si>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</si>
  <si>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</si>
  <si>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</si>
  <si>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</si>
  <si>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</si>
  <si>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</si>
  <si>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</si>
  <si>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</si>
  <si>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</si>
  <si>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</si>
  <si>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</si>
  <si>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</si>
  <si>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</si>
  <si>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</si>
  <si>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</si>
  <si>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</si>
  <si>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</si>
  <si>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</si>
  <si>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</si>
  <si>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</si>
  <si>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</si>
  <si>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</si>
  <si>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</si>
  <si>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</si>
  <si>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</si>
  <si>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</si>
  <si>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</si>
  <si>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</si>
  <si>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</si>
  <si>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</si>
  <si>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</si>
  <si>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</si>
  <si>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</si>
  <si>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</si>
  <si>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</si>
  <si>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</si>
  <si>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</si>
  <si>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</si>
  <si>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</si>
  <si>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</si>
  <si>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</si>
  <si>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</si>
  <si>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</si>
  <si>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</si>
  <si>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</si>
  <si>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</si>
  <si>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</si>
  <si>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</si>
  <si>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</si>
  <si>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</si>
  <si>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</si>
  <si>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</si>
  <si>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</si>
  <si>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</si>
  <si>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</si>
  <si>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</si>
  <si>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</si>
  <si>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</si>
  <si>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</si>
  <si>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</si>
  <si>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</si>
  <si>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</si>
  <si>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</si>
  <si>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</si>
  <si>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</si>
  <si>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</si>
  <si>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</si>
  <si>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</si>
  <si>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</si>
  <si>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</si>
  <si>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</si>
  <si>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</si>
  <si>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</si>
  <si>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</si>
  <si>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</si>
  <si>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</si>
  <si>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</si>
  <si>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</si>
  <si>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</si>
  <si>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</si>
  <si>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</si>
  <si>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</si>
  <si>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</si>
  <si>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</si>
  <si>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</si>
  <si>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</si>
  <si>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</si>
  <si>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</si>
  <si>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</si>
  <si>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</si>
  <si>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</si>
  <si>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</si>
  <si>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</si>
  <si>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</si>
  <si>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</si>
  <si>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</si>
  <si>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</si>
  <si>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</si>
  <si>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</si>
  <si>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</si>
  <si>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</si>
  <si>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</si>
  <si>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</si>
  <si>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</si>
  <si>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</si>
  <si>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</si>
  <si>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</si>
  <si>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</si>
  <si>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</si>
  <si>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</si>
  <si>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</si>
  <si>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</si>
  <si>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</si>
  <si>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</si>
  <si>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</si>
  <si>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</si>
  <si>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</si>
  <si>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</si>
  <si>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</si>
  <si>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</si>
  <si>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</si>
  <si>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</si>
  <si>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</si>
  <si>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</si>
  <si>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</si>
  <si>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</si>
  <si>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</si>
  <si>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</si>
  <si>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</si>
  <si>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</si>
  <si>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</si>
  <si>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</si>
  <si>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</si>
  <si>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</si>
  <si>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</si>
  <si>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</si>
  <si>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</si>
  <si>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</si>
  <si>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</si>
  <si>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</si>
  <si>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</si>
  <si>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</si>
  <si>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</si>
  <si>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</si>
  <si>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</si>
  <si>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</si>
  <si>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</si>
  <si>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</si>
  <si>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</si>
  <si>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</si>
  <si>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</si>
  <si>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</si>
  <si>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</si>
  <si>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</si>
  <si>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</si>
  <si>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</si>
  <si>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</si>
  <si>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</si>
  <si>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</si>
  <si>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</si>
  <si>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</si>
  <si>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</si>
  <si>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</si>
  <si>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</si>
  <si>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</si>
  <si>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</si>
  <si>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</si>
  <si>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</si>
  <si>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</si>
  <si>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</si>
  <si>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</si>
  <si>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</si>
  <si>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</si>
  <si>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</si>
  <si>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</si>
  <si>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</si>
  <si>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</si>
  <si>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</si>
  <si>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</si>
  <si>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</si>
  <si>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</si>
  <si>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</si>
  <si>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</si>
  <si>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</si>
  <si>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</si>
  <si>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</si>
  <si>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</si>
  <si>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</si>
  <si>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</si>
  <si>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</si>
  <si>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</si>
  <si>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</si>
  <si>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</si>
  <si>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</si>
  <si>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</si>
  <si>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</si>
  <si>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</si>
  <si>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</si>
  <si>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</si>
  <si>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</si>
  <si>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</si>
  <si>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</si>
  <si>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</si>
  <si>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</si>
  <si>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</si>
  <si>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</si>
  <si>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</si>
  <si>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</si>
  <si>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</si>
  <si>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</si>
  <si>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</si>
  <si>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</si>
  <si>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</si>
  <si>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</si>
  <si>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</si>
  <si>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</si>
  <si>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</si>
  <si>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</si>
  <si>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</si>
  <si>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</si>
  <si>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</si>
  <si>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</si>
  <si>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</si>
  <si>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</si>
  <si>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</si>
  <si>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</si>
  <si>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</si>
  <si>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</si>
  <si>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</si>
  <si>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</si>
  <si>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</si>
  <si>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</si>
  <si>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</si>
  <si>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</si>
  <si>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</si>
  <si>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</si>
  <si>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</si>
  <si>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</si>
  <si>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</si>
  <si>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</si>
  <si>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</si>
  <si>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</si>
  <si>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</si>
  <si>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</si>
  <si>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</si>
  <si>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</si>
  <si>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</si>
  <si>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</si>
  <si>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</si>
  <si>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</si>
  <si>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</si>
  <si>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</si>
  <si>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</si>
  <si>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</si>
  <si>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</si>
  <si>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</si>
  <si>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</si>
  <si>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</si>
  <si>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</si>
  <si>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</si>
  <si>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</si>
  <si>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</si>
  <si>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</si>
  <si>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</si>
  <si>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</si>
  <si>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</si>
  <si>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</si>
  <si>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</si>
  <si>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</si>
  <si>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</si>
  <si>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</si>
  <si>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</si>
  <si>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</si>
  <si>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</si>
  <si>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</si>
  <si>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</si>
  <si>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</si>
  <si>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</si>
  <si>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</si>
  <si>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</si>
  <si>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</si>
  <si>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</si>
  <si>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</si>
  <si>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</si>
  <si>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</si>
  <si>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</si>
  <si>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</si>
  <si>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</si>
  <si>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</si>
  <si>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</si>
  <si>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</si>
  <si>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</si>
  <si>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</si>
  <si>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</si>
  <si>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</si>
  <si>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</si>
  <si>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</si>
  <si>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</si>
  <si>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</si>
  <si>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</si>
  <si>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</si>
  <si>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</si>
  <si>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</si>
  <si>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</si>
  <si>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</si>
  <si>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</si>
  <si>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</si>
  <si>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</si>
  <si>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</si>
  <si>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</si>
  <si>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</si>
  <si>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</si>
  <si>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</si>
  <si>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</si>
  <si>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</si>
  <si>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</si>
  <si>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</si>
  <si>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</si>
  <si>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</si>
  <si>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</si>
  <si>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</si>
  <si>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</si>
  <si>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</si>
  <si>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</si>
  <si>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</si>
  <si>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</si>
  <si>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</si>
  <si>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</si>
  <si>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</si>
  <si>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</si>
  <si>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</si>
  <si>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</si>
  <si>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</si>
  <si>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</si>
  <si>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</si>
  <si>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</si>
  <si>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</si>
  <si>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</si>
  <si>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</si>
  <si>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</si>
  <si>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</si>
  <si>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</si>
  <si>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</si>
  <si>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</si>
  <si>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</si>
  <si>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</si>
  <si>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</si>
  <si>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</si>
  <si>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</si>
  <si>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</si>
  <si>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</si>
  <si>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</si>
  <si>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</si>
  <si>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</si>
  <si>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</si>
  <si>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</si>
  <si>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</si>
  <si>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</si>
  <si>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</si>
  <si>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</si>
  <si>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</si>
  <si>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</si>
  <si>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</si>
  <si>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</si>
  <si>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</si>
  <si>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</si>
  <si>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</si>
  <si>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</si>
  <si>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</si>
  <si>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</si>
  <si>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</si>
  <si>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</si>
  <si>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</si>
  <si>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</si>
  <si>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</si>
  <si>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</si>
  <si>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</si>
  <si>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</si>
  <si>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</si>
  <si>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</si>
  <si>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</si>
  <si>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</si>
  <si>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</si>
  <si>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</si>
  <si>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</si>
  <si>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</si>
  <si>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</si>
  <si>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</si>
  <si>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</si>
  <si>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</si>
  <si>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</si>
  <si>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</si>
  <si>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</si>
  <si>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</si>
  <si>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</si>
  <si>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</si>
  <si>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</si>
  <si>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</si>
  <si>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</si>
  <si>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</si>
  <si>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</si>
  <si>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</si>
  <si>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</si>
  <si>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</si>
  <si>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</si>
  <si>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</si>
  <si>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</si>
  <si>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</si>
  <si>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</si>
  <si>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</si>
  <si>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</si>
  <si>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</si>
  <si>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</si>
  <si>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</si>
  <si>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</si>
  <si>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</si>
  <si>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</si>
  <si>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</si>
  <si>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</si>
  <si>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</si>
  <si>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</si>
  <si>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</si>
  <si>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</si>
  <si>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</si>
  <si>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</si>
  <si>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</si>
  <si>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</si>
  <si>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</si>
  <si>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</si>
  <si>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</si>
  <si>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</si>
  <si>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</si>
  <si>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</si>
  <si>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</si>
  <si>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</si>
  <si>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</si>
  <si>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</si>
  <si>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</si>
  <si>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</si>
  <si>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</si>
  <si>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</si>
  <si>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</si>
  <si>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</si>
  <si>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</si>
  <si>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</si>
  <si>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</si>
  <si>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</si>
  <si>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</si>
  <si>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</si>
  <si>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</si>
  <si>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</si>
  <si>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</si>
  <si>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</si>
  <si>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</si>
  <si>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</si>
  <si>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</si>
  <si>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</si>
  <si>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</si>
  <si>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</si>
  <si>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</si>
  <si>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</si>
  <si>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</si>
  <si>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</si>
  <si>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</si>
  <si>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</si>
  <si>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</si>
  <si>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</si>
  <si>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</si>
  <si>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</si>
  <si>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</si>
  <si>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</si>
  <si>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</si>
  <si>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</si>
  <si>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</si>
  <si>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</si>
  <si>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</si>
  <si>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</si>
  <si>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</si>
  <si>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</si>
  <si>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</si>
  <si>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</si>
  <si>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</si>
  <si>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</si>
  <si>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</si>
  <si>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</si>
  <si>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</si>
  <si>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</si>
  <si>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</si>
  <si>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</si>
  <si>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</si>
  <si>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</si>
  <si>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</si>
  <si>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</si>
  <si>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</si>
  <si>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</si>
  <si>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</si>
  <si>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</si>
  <si>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</si>
  <si>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</si>
  <si>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</si>
  <si>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</si>
  <si>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</si>
  <si>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</si>
  <si>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</si>
  <si>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</si>
  <si>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</si>
  <si>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</si>
  <si>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</si>
  <si>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</si>
  <si>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</si>
  <si>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</si>
  <si>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</si>
  <si>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</si>
  <si>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</si>
  <si>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</si>
  <si>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</si>
  <si>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</si>
  <si>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</si>
  <si>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</si>
  <si>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</si>
  <si>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</si>
  <si>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</si>
  <si>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</si>
  <si>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</si>
  <si>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</si>
  <si>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</si>
  <si>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</si>
  <si>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</si>
  <si>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</si>
  <si>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</si>
  <si>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</si>
  <si>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</si>
  <si>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</si>
  <si>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</si>
  <si>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</si>
  <si>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</si>
  <si>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</si>
  <si>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</si>
  <si>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</si>
  <si>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</si>
  <si>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</si>
  <si>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</si>
  <si>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</si>
  <si>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</si>
  <si>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</si>
  <si>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</si>
  <si>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</si>
  <si>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</si>
  <si>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</si>
  <si>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</si>
  <si>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</si>
  <si>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</si>
  <si>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</si>
  <si>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</si>
  <si>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</si>
  <si>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</si>
  <si>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</si>
  <si>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</si>
  <si>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</si>
  <si>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</si>
  <si>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</si>
  <si>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</si>
  <si>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</si>
  <si>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</si>
  <si>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</si>
  <si>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</si>
  <si>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</si>
  <si>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</si>
  <si>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</si>
  <si>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</si>
  <si>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</si>
  <si>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</si>
  <si>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</si>
  <si>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</si>
  <si>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</si>
  <si>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</si>
  <si>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</si>
  <si>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</si>
  <si>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</si>
  <si>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</si>
  <si>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</si>
  <si>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</si>
  <si>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</si>
  <si>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</si>
  <si>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</si>
  <si>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</si>
  <si>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</si>
  <si>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</si>
  <si>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</si>
  <si>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</si>
  <si>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</si>
  <si>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</si>
  <si>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</si>
  <si>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</si>
  <si>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</si>
  <si>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</si>
  <si>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</si>
  <si>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</si>
  <si>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</si>
  <si>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</si>
  <si>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</si>
  <si>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</si>
  <si>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</si>
  <si>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</si>
  <si>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</si>
  <si>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</si>
  <si>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</si>
  <si>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</si>
  <si>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</si>
  <si>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</si>
  <si>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</si>
  <si>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</si>
  <si>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</si>
  <si>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</si>
  <si>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</si>
  <si>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</si>
  <si>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</si>
  <si>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</si>
  <si>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</si>
  <si>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</si>
  <si>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</si>
  <si>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</si>
  <si>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</si>
  <si>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</si>
  <si>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</si>
  <si>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</si>
  <si>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</si>
  <si>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</si>
  <si>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</si>
  <si>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</si>
  <si>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</si>
  <si>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</si>
  <si>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</si>
  <si>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</si>
  <si>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</si>
  <si>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</si>
  <si>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</si>
  <si>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</si>
  <si>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</si>
  <si>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</si>
  <si>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</si>
  <si>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</si>
  <si>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</si>
  <si>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</si>
  <si>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</si>
  <si>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</si>
  <si>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</si>
  <si>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</si>
  <si>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</si>
  <si>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</si>
  <si>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</si>
  <si>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</si>
  <si>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</si>
  <si>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</si>
  <si>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</si>
  <si>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</si>
  <si>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</si>
  <si>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</si>
  <si>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</si>
  <si>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</si>
  <si>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</si>
  <si>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</si>
  <si>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</si>
  <si>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</si>
  <si>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</si>
  <si>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</si>
  <si>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</si>
  <si>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</si>
  <si>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</si>
  <si>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</si>
  <si>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</si>
  <si>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</si>
  <si>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</si>
  <si>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</si>
  <si>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</si>
  <si>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</si>
  <si>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</si>
  <si>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</si>
  <si>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</si>
  <si>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</si>
  <si>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</si>
  <si>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</si>
  <si>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</si>
  <si>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</si>
  <si>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</si>
  <si>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</si>
  <si>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</si>
  <si>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</si>
  <si>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</si>
  <si>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</si>
  <si>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</si>
  <si>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</si>
  <si>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</si>
  <si>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</si>
  <si>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</si>
  <si>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</si>
  <si>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</si>
  <si>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</si>
  <si>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</si>
  <si>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</si>
  <si>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</si>
  <si>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</si>
  <si>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</si>
  <si>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</si>
  <si>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</si>
  <si>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</si>
  <si>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</si>
  <si>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</si>
  <si>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</si>
  <si>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</si>
  <si>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</si>
  <si>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</si>
  <si>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</si>
  <si>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</si>
  <si>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</si>
  <si>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</si>
  <si>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</si>
  <si>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</si>
  <si>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</si>
  <si>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</si>
  <si>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</si>
  <si>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</si>
  <si>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</si>
  <si>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</si>
  <si>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</si>
  <si>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</si>
  <si>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</si>
  <si>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</si>
  <si>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</si>
  <si>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</si>
  <si>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</si>
  <si>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</si>
  <si>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</si>
  <si>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</si>
  <si>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</si>
  <si>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</si>
  <si>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</si>
  <si>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</si>
  <si>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</si>
  <si>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</si>
  <si>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</si>
  <si>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</si>
  <si>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</si>
  <si>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</si>
  <si>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</si>
  <si>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</si>
  <si>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</si>
  <si>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</si>
  <si>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</si>
  <si>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</si>
  <si>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</si>
  <si>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</si>
  <si>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</si>
  <si>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</si>
  <si>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</si>
  <si>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</si>
  <si>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</si>
  <si>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</si>
  <si>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</si>
  <si>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</si>
  <si>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</si>
  <si>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</si>
  <si>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</si>
  <si>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</si>
  <si>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</si>
  <si>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</si>
  <si>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</si>
  <si>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</si>
  <si>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</si>
  <si>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</si>
  <si>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</si>
  <si>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</si>
  <si>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</si>
  <si>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</si>
  <si>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</si>
  <si>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</si>
  <si>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</si>
  <si>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</si>
  <si>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</si>
  <si>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</si>
  <si>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</si>
  <si>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</si>
  <si>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</si>
  <si>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</si>
  <si>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</si>
  <si>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</si>
  <si>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</si>
  <si>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</si>
  <si>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</si>
  <si>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</si>
  <si>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</si>
  <si>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</si>
  <si>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</si>
  <si>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</si>
  <si>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</si>
  <si>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</si>
  <si>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</si>
  <si>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</si>
  <si>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</si>
  <si>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</si>
  <si>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</si>
  <si>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</si>
  <si>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</si>
  <si>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</si>
  <si>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</si>
  <si>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</si>
  <si>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</si>
  <si>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</si>
  <si>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</si>
  <si>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</si>
  <si>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</si>
  <si>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</si>
  <si>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</si>
  <si>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</si>
  <si>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</si>
  <si>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</si>
  <si>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</si>
  <si>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</si>
  <si>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</si>
  <si>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</si>
  <si>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</si>
  <si>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</si>
  <si>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</si>
  <si>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</si>
  <si>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</si>
  <si>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</si>
  <si>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</si>
  <si>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</si>
  <si>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</si>
  <si>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</si>
  <si>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</si>
  <si>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</si>
  <si>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</si>
  <si>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</si>
  <si>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</si>
  <si>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</si>
  <si>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</si>
  <si>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</si>
  <si>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</si>
  <si>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</si>
  <si>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</si>
  <si>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</si>
  <si>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</si>
  <si>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</si>
  <si>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</si>
  <si>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</si>
  <si>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</si>
  <si>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</si>
  <si>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</si>
  <si>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</si>
  <si>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</si>
  <si>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</si>
  <si>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</si>
  <si>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</si>
  <si>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</si>
  <si>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</si>
  <si>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</si>
  <si>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</si>
  <si>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</si>
  <si>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</si>
  <si>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</si>
  <si>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</si>
  <si>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</si>
  <si>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</si>
  <si>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</si>
  <si>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</si>
  <si>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</si>
  <si>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</si>
  <si>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</si>
  <si>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</si>
  <si>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</si>
  <si>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</si>
  <si>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</si>
  <si>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</si>
  <si>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</si>
  <si>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</si>
  <si>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</si>
  <si>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</si>
  <si>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</si>
  <si>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</si>
  <si>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</si>
  <si>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</si>
  <si>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</si>
  <si>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</si>
  <si>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</si>
  <si>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</si>
  <si>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</si>
  <si>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</si>
  <si>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</si>
  <si>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</si>
  <si>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</si>
  <si>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</si>
  <si>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</si>
  <si>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</si>
  <si>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</si>
  <si>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</si>
  <si>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</si>
  <si>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</si>
  <si>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</si>
  <si>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</si>
  <si>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</si>
  <si>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</si>
  <si>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</si>
  <si>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</si>
  <si>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</si>
  <si>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</si>
  <si>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</si>
  <si>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</si>
  <si>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</si>
  <si>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</si>
  <si>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</si>
  <si>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</si>
  <si>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</si>
  <si>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</si>
  <si>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</si>
  <si>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</si>
  <si>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</si>
  <si>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</si>
  <si>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</si>
  <si>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</si>
  <si>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</si>
  <si>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</si>
  <si>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</si>
  <si>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</si>
  <si>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</si>
  <si>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</si>
  <si>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</si>
  <si>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</si>
  <si>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</si>
  <si>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</si>
  <si>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</si>
  <si>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</si>
  <si>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</si>
  <si>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</si>
  <si>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</si>
  <si>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</si>
  <si>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</si>
  <si>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</si>
  <si>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</si>
  <si>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</si>
  <si>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</si>
  <si>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</si>
  <si>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</si>
  <si>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</si>
  <si>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</si>
  <si>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</si>
  <si>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</si>
  <si>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</si>
  <si>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</si>
  <si>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</si>
  <si>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</si>
  <si>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</si>
  <si>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</si>
  <si>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</si>
  <si>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</si>
  <si>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</si>
  <si>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</si>
  <si>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</si>
  <si>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</si>
  <si>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</si>
  <si>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</si>
  <si>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</si>
  <si>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</si>
  <si>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</si>
  <si>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</si>
  <si>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</si>
  <si>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</si>
  <si>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</si>
  <si>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</si>
  <si>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</si>
  <si>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</si>
  <si>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</si>
  <si>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</si>
  <si>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</si>
  <si>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</si>
  <si>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</si>
  <si>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</si>
  <si>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</si>
  <si>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</si>
  <si>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</si>
  <si>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</si>
  <si>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</si>
  <si>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</si>
  <si>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</si>
  <si>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</si>
  <si>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</si>
  <si>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</si>
  <si>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</si>
  <si>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</si>
  <si>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</si>
  <si>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</si>
  <si>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</si>
  <si>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</si>
  <si>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</si>
  <si>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</si>
  <si>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</si>
  <si>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</si>
  <si>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</si>
  <si>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</si>
  <si>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</si>
  <si>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</si>
  <si>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</si>
  <si>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</si>
  <si>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</si>
  <si>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</si>
  <si>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</si>
  <si>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</si>
  <si>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</si>
  <si>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</si>
  <si>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</si>
  <si>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</si>
  <si>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</si>
  <si>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</si>
  <si>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</si>
  <si>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</si>
  <si>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</si>
  <si>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</si>
  <si>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</si>
  <si>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</si>
  <si>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</si>
  <si>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</si>
  <si>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</si>
  <si>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</si>
  <si>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</si>
  <si>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</si>
  <si>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</si>
  <si>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</si>
  <si>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</si>
  <si>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</si>
  <si>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</si>
  <si>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</si>
  <si>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</si>
  <si>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</si>
  <si>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</si>
  <si>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</si>
  <si>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</si>
  <si>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</si>
  <si>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</si>
  <si>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</si>
  <si>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</si>
  <si>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</si>
  <si>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</si>
  <si>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</si>
  <si>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</si>
  <si>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</si>
  <si>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</si>
  <si>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</si>
  <si>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</si>
  <si>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</si>
  <si>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</si>
  <si>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</si>
  <si>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</si>
  <si>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</si>
  <si>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</si>
  <si>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</si>
  <si>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</si>
  <si>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</si>
  <si>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</si>
  <si>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</si>
  <si>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</si>
  <si>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</si>
  <si>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</si>
  <si>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</si>
  <si>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</si>
  <si>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</si>
  <si>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</si>
  <si>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</si>
  <si>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</si>
  <si>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</si>
  <si>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</si>
  <si>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</si>
  <si>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</si>
  <si>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</si>
  <si>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</si>
  <si>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</si>
  <si>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</si>
  <si>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</si>
  <si>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</si>
  <si>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</si>
  <si>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</si>
  <si>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</si>
  <si>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</si>
  <si>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</si>
  <si>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</si>
  <si>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</si>
  <si>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</si>
  <si>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</si>
  <si>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</si>
  <si>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</si>
  <si>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</si>
  <si>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</si>
  <si>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</si>
  <si>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</si>
  <si>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</si>
  <si>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</si>
  <si>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</si>
  <si>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</si>
  <si>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</si>
  <si>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</si>
  <si>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</si>
  <si>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</si>
  <si>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</si>
  <si>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</si>
  <si>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</si>
  <si>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</si>
  <si>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</si>
  <si>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</si>
  <si>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</si>
  <si>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</si>
  <si>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</si>
  <si>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</si>
  <si>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</si>
  <si>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</si>
  <si>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</si>
  <si>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</si>
  <si>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</si>
  <si>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</si>
  <si>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</si>
  <si>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</si>
  <si>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</si>
  <si>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</si>
  <si>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</si>
  <si>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</si>
  <si>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</si>
  <si>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</si>
  <si>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</si>
  <si>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</si>
  <si>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</si>
  <si>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</si>
  <si>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</si>
  <si>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</si>
  <si>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</si>
  <si>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</si>
  <si>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</si>
  <si>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</si>
  <si>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</si>
  <si>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</si>
  <si>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</si>
  <si>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</si>
  <si>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</si>
  <si>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</si>
  <si>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</si>
  <si>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</si>
  <si>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</si>
  <si>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</si>
  <si>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</si>
  <si>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</si>
  <si>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</si>
  <si>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</si>
  <si>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</si>
  <si>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</si>
  <si>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</si>
  <si>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</si>
  <si>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</si>
  <si>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</si>
  <si>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</si>
  <si>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</si>
  <si>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</si>
  <si>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</si>
  <si>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</si>
  <si>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</si>
  <si>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</si>
  <si>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</si>
  <si>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</si>
  <si>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</si>
  <si>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</si>
  <si>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</si>
  <si>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</si>
  <si>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</si>
  <si>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</si>
  <si>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</si>
  <si>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</si>
  <si>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</si>
  <si>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</si>
  <si>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</si>
  <si>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</si>
  <si>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</si>
  <si>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</si>
  <si>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</si>
  <si>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</si>
  <si>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</si>
  <si>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</si>
  <si>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</si>
  <si>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</si>
  <si>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</si>
  <si>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</si>
  <si>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</si>
  <si>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</si>
  <si>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</si>
  <si>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</si>
  <si>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</si>
  <si>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</si>
  <si>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</si>
  <si>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</si>
  <si>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</si>
  <si>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</si>
  <si>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</si>
  <si>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</si>
  <si>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</si>
  <si>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</si>
  <si>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</si>
  <si>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</si>
  <si>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</si>
  <si>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</si>
  <si>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</si>
  <si>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</si>
  <si>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</si>
  <si>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</si>
  <si>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</si>
  <si>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</si>
  <si>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</si>
  <si>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</si>
  <si>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</si>
  <si>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</si>
  <si>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</si>
  <si>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</si>
  <si>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</si>
  <si>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</si>
  <si>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</si>
  <si>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</si>
  <si>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</si>
  <si>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</si>
  <si>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</si>
  <si>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</si>
  <si>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</si>
  <si>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</si>
  <si>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</si>
  <si>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</si>
  <si>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</si>
  <si>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</si>
  <si>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</si>
  <si>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</si>
  <si>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</si>
  <si>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</si>
  <si>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</si>
  <si>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</si>
  <si>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</si>
  <si>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</si>
  <si>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</si>
  <si>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</si>
  <si>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</si>
  <si>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</si>
  <si>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</si>
  <si>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</si>
  <si>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</si>
  <si>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</si>
  <si>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</si>
  <si>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</si>
  <si>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</si>
  <si>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</si>
  <si>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</si>
  <si>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</si>
  <si>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</si>
  <si>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</si>
  <si>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</si>
  <si>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</si>
  <si>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</si>
  <si>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</si>
  <si>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</si>
  <si>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</si>
  <si>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</si>
  <si>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</si>
  <si>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</si>
  <si>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</si>
  <si>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</si>
  <si>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</si>
  <si>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</si>
  <si>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</si>
  <si>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</si>
  <si>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</si>
  <si>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</si>
  <si>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</si>
  <si>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</si>
  <si>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</si>
  <si>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</si>
  <si>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</si>
  <si>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</si>
  <si>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</si>
  <si>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</si>
  <si>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</si>
  <si>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</si>
  <si>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</si>
  <si>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</si>
  <si>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</si>
  <si>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</si>
  <si>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</si>
  <si>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</si>
  <si>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</si>
  <si>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</si>
  <si>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</si>
  <si>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</si>
  <si>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</si>
  <si>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</si>
  <si>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</si>
  <si>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</si>
  <si>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</si>
  <si>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</si>
  <si>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</si>
  <si>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</si>
  <si>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</si>
  <si>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</si>
  <si>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</si>
  <si>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</si>
  <si>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</si>
  <si>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</si>
  <si>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</si>
  <si>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</si>
  <si>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</si>
  <si>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</si>
  <si>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</si>
  <si>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</si>
  <si>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</si>
  <si>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</si>
  <si>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</si>
  <si>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</si>
  <si>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</si>
  <si>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</si>
  <si>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</si>
  <si>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</si>
  <si>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</si>
  <si>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</si>
  <si>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</si>
  <si>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</si>
  <si>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</si>
  <si>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</si>
  <si>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</si>
  <si>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</si>
  <si>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</si>
  <si>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</si>
  <si>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</si>
  <si>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</si>
  <si>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</si>
  <si>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</si>
  <si>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</si>
  <si>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</si>
  <si>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</si>
  <si>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</si>
  <si>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</si>
  <si>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</si>
  <si>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</si>
  <si>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</si>
  <si>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</si>
  <si>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</si>
  <si>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</si>
  <si>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</si>
  <si>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</si>
  <si>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</si>
  <si>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</si>
  <si>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</si>
  <si>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</si>
  <si>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</si>
  <si>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</si>
  <si>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</si>
  <si>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</si>
  <si>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</si>
  <si>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</si>
  <si>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</si>
  <si>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</si>
  <si>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</si>
  <si>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</si>
  <si>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</si>
  <si>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</si>
  <si>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</si>
  <si>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</si>
  <si>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</si>
  <si>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</si>
  <si>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</si>
  <si>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</si>
  <si>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</si>
  <si>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</si>
  <si>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</si>
  <si>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</si>
  <si>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</si>
  <si>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</si>
  <si>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</si>
  <si>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</si>
  <si>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</si>
  <si>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</si>
  <si>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</si>
  <si>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</si>
  <si>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</si>
  <si>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</si>
  <si>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</si>
  <si>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</si>
  <si>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</si>
  <si>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</si>
  <si>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</si>
  <si>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</si>
  <si>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</si>
  <si>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</si>
  <si>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</si>
  <si>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</si>
  <si>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</si>
  <si>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</si>
  <si>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</si>
  <si>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</si>
  <si>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</si>
  <si>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</si>
  <si>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</si>
  <si>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</si>
  <si>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</si>
  <si>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</si>
  <si>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</si>
  <si>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</si>
  <si>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</si>
  <si>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</si>
  <si>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</si>
  <si>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</si>
  <si>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</si>
  <si>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</si>
  <si>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</si>
  <si>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</si>
  <si>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</si>
  <si>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</si>
  <si>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</si>
  <si>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</si>
  <si>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</si>
  <si>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</si>
  <si>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</si>
  <si>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</si>
  <si>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</si>
  <si>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</si>
  <si>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</si>
  <si>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</si>
  <si>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</si>
  <si>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</si>
  <si>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</si>
  <si>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</si>
  <si>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</si>
  <si>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</si>
  <si>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</si>
  <si>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</si>
  <si>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</si>
  <si>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</si>
  <si>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</si>
  <si>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</si>
  <si>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</si>
  <si>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</si>
  <si>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</si>
  <si>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</si>
  <si>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</si>
  <si>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</si>
  <si>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</si>
  <si>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</si>
  <si>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</si>
  <si>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</si>
  <si>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</si>
  <si>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</si>
  <si>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</si>
  <si>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</si>
  <si>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</si>
  <si>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</si>
  <si>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</si>
  <si>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</si>
  <si>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</si>
  <si>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</si>
  <si>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</si>
  <si>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</si>
  <si>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</si>
  <si>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</si>
  <si>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</si>
  <si>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</si>
  <si>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</si>
  <si>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</si>
  <si>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</si>
  <si>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</si>
  <si>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</si>
  <si>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</si>
  <si>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</si>
  <si>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</si>
  <si>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</si>
  <si>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</si>
  <si>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</si>
  <si>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</si>
  <si>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</si>
  <si>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</si>
  <si>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</si>
  <si>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</si>
  <si>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</si>
  <si>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</si>
  <si>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</si>
  <si>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</si>
  <si>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</si>
  <si>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</si>
  <si>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</si>
  <si>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</si>
  <si>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</si>
  <si>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</si>
  <si>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</si>
  <si>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</si>
  <si>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</si>
  <si>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</si>
  <si>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</si>
  <si>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</si>
  <si>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</si>
  <si>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</si>
  <si>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</si>
  <si>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</si>
  <si>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</si>
  <si>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</si>
  <si>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</si>
  <si>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</si>
  <si>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</si>
  <si>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</si>
  <si>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</si>
  <si>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</si>
  <si>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</si>
  <si>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</si>
  <si>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</si>
  <si>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</si>
  <si>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</si>
  <si>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</si>
  <si>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</si>
  <si>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</si>
  <si>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</si>
  <si>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</si>
  <si>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</si>
  <si>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</si>
  <si>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</si>
  <si>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</si>
  <si>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</si>
  <si>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</si>
  <si>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</si>
  <si>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</si>
  <si>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</si>
  <si>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</si>
  <si>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</si>
  <si>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</si>
  <si>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</si>
  <si>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</si>
  <si>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</si>
  <si>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</si>
  <si>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</si>
  <si>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</si>
  <si>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</si>
  <si>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</si>
  <si>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</si>
  <si>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</si>
  <si>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</si>
  <si>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</si>
  <si>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</si>
  <si>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</si>
  <si>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</si>
  <si>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</si>
  <si>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</si>
  <si>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</si>
  <si>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</si>
  <si>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</si>
  <si>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</si>
  <si>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</si>
  <si>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</si>
  <si>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</si>
  <si>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</si>
  <si>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</si>
  <si>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</si>
  <si>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</si>
  <si>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</si>
  <si>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</si>
  <si>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</si>
  <si>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</si>
  <si>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</si>
  <si>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</si>
  <si>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</si>
  <si>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</si>
  <si>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</si>
  <si>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</si>
  <si>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</si>
  <si>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</si>
  <si>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</si>
  <si>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</si>
  <si>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</si>
  <si>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</si>
  <si>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</si>
  <si>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</si>
  <si>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</si>
  <si>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</si>
  <si>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</si>
  <si>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</si>
  <si>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</si>
  <si>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</si>
  <si>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</si>
  <si>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</si>
  <si>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</si>
  <si>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</si>
  <si>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</si>
  <si>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</si>
  <si>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</si>
  <si>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</si>
  <si>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</si>
  <si>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</si>
  <si>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</si>
  <si>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</si>
  <si>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</si>
  <si>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</si>
  <si>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</si>
  <si>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</si>
  <si>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</si>
  <si>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</si>
  <si>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</si>
  <si>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</si>
  <si>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</si>
  <si>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</si>
  <si>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</si>
  <si>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</si>
  <si>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</si>
  <si>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</si>
  <si>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</si>
  <si>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</si>
  <si>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</si>
  <si>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</si>
  <si>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</si>
  <si>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</si>
  <si>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</si>
  <si>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</si>
  <si>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</si>
  <si>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</si>
  <si>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</si>
  <si>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</si>
  <si>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</si>
  <si>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</si>
  <si>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</si>
  <si>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</si>
  <si>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</si>
  <si>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</si>
  <si>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</si>
  <si>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</si>
  <si>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</si>
  <si>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</si>
  <si>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</si>
  <si>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</si>
  <si>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</si>
  <si>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</si>
  <si>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</si>
  <si>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</si>
  <si>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</si>
  <si>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</si>
  <si>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</si>
  <si>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</si>
  <si>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</si>
  <si>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</si>
  <si>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</si>
  <si>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</si>
  <si>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</si>
  <si>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</si>
  <si>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</si>
  <si>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</si>
  <si>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</si>
  <si>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</si>
  <si>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</si>
  <si>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</si>
  <si>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</si>
  <si>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</si>
  <si>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</si>
  <si>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</si>
  <si>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</si>
  <si>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</si>
  <si>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</si>
  <si>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</si>
  <si>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</si>
  <si>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</si>
  <si>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</si>
  <si>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</si>
  <si>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</si>
  <si>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</si>
  <si>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</si>
  <si>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</si>
  <si>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</si>
  <si>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</si>
  <si>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</si>
  <si>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</si>
  <si>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</si>
  <si>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</si>
  <si>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</si>
  <si>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</si>
  <si>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</si>
  <si>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</si>
  <si>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</si>
  <si>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</si>
  <si>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</si>
  <si>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</si>
  <si>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</si>
  <si>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</si>
  <si>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</si>
  <si>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</si>
  <si>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</si>
  <si>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</si>
  <si>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</si>
  <si>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</si>
  <si>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</si>
  <si>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</si>
  <si>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</si>
  <si>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</si>
  <si>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</si>
  <si>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</si>
  <si>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</si>
  <si>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</si>
  <si>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</si>
  <si>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</si>
  <si>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</si>
  <si>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</si>
  <si>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</si>
  <si>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</si>
  <si>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</si>
  <si>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</si>
  <si>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</si>
  <si>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</si>
  <si>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</si>
  <si>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</si>
  <si>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</si>
  <si>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</si>
  <si>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</si>
  <si>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</si>
  <si>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</si>
  <si>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</si>
  <si>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</si>
  <si>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</si>
  <si>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</si>
  <si>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</si>
  <si>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</si>
  <si>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</si>
  <si>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</si>
  <si>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</si>
  <si>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</si>
  <si>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</si>
  <si>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</si>
  <si>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</si>
  <si>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</si>
  <si>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</si>
  <si>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</si>
  <si>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</si>
  <si>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</si>
  <si>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</si>
  <si>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</si>
  <si>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</si>
  <si>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</si>
  <si>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</si>
  <si>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</si>
  <si>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</si>
  <si>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</si>
  <si>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</si>
  <si>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</si>
  <si>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</si>
  <si>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</si>
  <si>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</si>
  <si>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</si>
  <si>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</si>
  <si>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</si>
  <si>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</si>
  <si>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</si>
  <si>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</si>
  <si>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</si>
  <si>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</si>
  <si>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</si>
  <si>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</si>
  <si>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</si>
  <si>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</si>
  <si>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</si>
  <si>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</si>
  <si>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</si>
  <si>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</si>
  <si>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</si>
  <si>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</si>
  <si>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</si>
  <si>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</si>
  <si>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</si>
  <si>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</si>
  <si>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</si>
  <si>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</si>
  <si>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</si>
  <si>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</si>
  <si>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</si>
  <si>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</si>
  <si>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</si>
  <si>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</si>
  <si>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</si>
  <si>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</si>
  <si>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</si>
  <si>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</si>
  <si>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</si>
  <si>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</si>
  <si>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</si>
  <si>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</si>
  <si>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</si>
  <si>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</si>
  <si>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</si>
  <si>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</si>
  <si>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</si>
  <si>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</si>
  <si>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</si>
  <si>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</si>
  <si>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</si>
  <si>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</si>
  <si>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</si>
  <si>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</si>
  <si>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</si>
  <si>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</si>
  <si>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</si>
  <si>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</si>
  <si>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</si>
  <si>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</si>
  <si>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</si>
  <si>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</si>
  <si>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</si>
  <si>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</si>
  <si>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</si>
  <si>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</si>
  <si>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</si>
  <si>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</si>
  <si>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</si>
  <si>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</si>
  <si>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</si>
  <si>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</si>
  <si>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</si>
  <si>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</si>
  <si>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</si>
  <si>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</si>
  <si>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</si>
  <si>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</si>
  <si>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</si>
  <si>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</si>
  <si>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</si>
  <si>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</si>
  <si>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</si>
  <si>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</si>
  <si>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</si>
  <si>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</si>
  <si>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</si>
  <si>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</si>
  <si>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</si>
  <si>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</si>
  <si>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</si>
  <si>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</si>
  <si>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</si>
  <si>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</si>
  <si>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</si>
  <si>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</si>
  <si>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</si>
  <si>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</si>
  <si>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</si>
  <si>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</si>
  <si>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</si>
  <si>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</si>
  <si>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</si>
  <si>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</si>
  <si>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</si>
  <si>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</si>
  <si>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</si>
  <si>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</si>
  <si>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</si>
  <si>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</si>
  <si>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</si>
  <si>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</si>
  <si>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</si>
  <si>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</si>
  <si>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</si>
  <si>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</si>
  <si>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</si>
  <si>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</si>
  <si>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</si>
  <si>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</si>
  <si>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</si>
  <si>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</si>
  <si>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</si>
  <si>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</si>
  <si>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</si>
  <si>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</si>
  <si>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</si>
  <si>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</si>
  <si>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</si>
  <si>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</si>
  <si>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</si>
  <si>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</si>
  <si>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</si>
  <si>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</si>
  <si>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</si>
  <si>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</si>
  <si>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</si>
  <si>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</si>
  <si>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</si>
  <si>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</si>
  <si>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</si>
  <si>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</si>
  <si>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</si>
  <si>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</si>
  <si>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</si>
  <si>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</si>
  <si>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</si>
  <si>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</si>
  <si>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</si>
  <si>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</si>
  <si>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</si>
  <si>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</si>
  <si>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</si>
  <si>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</si>
  <si>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</si>
  <si>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</si>
  <si>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</si>
  <si>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</si>
  <si>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</si>
  <si>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</si>
  <si>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</si>
  <si>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</si>
  <si>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</si>
  <si>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</si>
  <si>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</si>
  <si>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</si>
  <si>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</si>
  <si>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</si>
  <si>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</si>
  <si>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</si>
  <si>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</si>
  <si>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</si>
  <si>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</si>
  <si>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</si>
  <si>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</si>
  <si>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</si>
  <si>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</si>
  <si>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</si>
  <si>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</si>
  <si>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</si>
  <si>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</si>
  <si>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</si>
  <si>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</si>
  <si>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</si>
  <si>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</si>
  <si>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</si>
  <si>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</si>
  <si>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</si>
  <si>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</si>
  <si>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</si>
  <si>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</si>
  <si>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</si>
  <si>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</si>
  <si>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</si>
  <si>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</si>
  <si>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</si>
  <si>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</si>
  <si>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</si>
  <si>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</si>
  <si>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</si>
  <si>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</si>
  <si>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</si>
  <si>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</si>
  <si>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</si>
  <si>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</si>
  <si>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</si>
  <si>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</si>
  <si>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</si>
  <si>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</si>
  <si>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</si>
  <si>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</si>
  <si>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</si>
  <si>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</si>
  <si>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</si>
  <si>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</si>
  <si>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</si>
  <si>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</si>
  <si>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</si>
  <si>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</si>
  <si>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</si>
  <si>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</si>
  <si>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</si>
  <si>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</si>
  <si>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</si>
  <si>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</si>
  <si>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</si>
  <si>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</si>
  <si>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</si>
  <si>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</si>
  <si>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</si>
  <si>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</si>
  <si>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</si>
  <si>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</si>
  <si>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</si>
  <si>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</si>
  <si>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</si>
  <si>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</si>
  <si>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</si>
  <si>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</si>
  <si>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</si>
  <si>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</si>
  <si>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</si>
  <si>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</si>
  <si>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</si>
  <si>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</si>
  <si>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</si>
  <si>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</si>
  <si>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</si>
  <si>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</si>
  <si>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</si>
  <si>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</si>
  <si>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</si>
  <si>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</si>
  <si>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</si>
  <si>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</si>
  <si>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</si>
  <si>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</si>
  <si>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</si>
  <si>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</si>
  <si>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</si>
  <si>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</si>
  <si>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</si>
  <si>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</si>
  <si>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</si>
  <si>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</si>
  <si>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</si>
  <si>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</si>
  <si>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</si>
  <si>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</si>
  <si>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</si>
  <si>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</si>
  <si>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</si>
  <si>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</si>
  <si>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</si>
  <si>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</si>
  <si>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</si>
  <si>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</si>
  <si>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</si>
  <si>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</si>
  <si>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</si>
  <si>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</si>
  <si>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</si>
  <si>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</si>
  <si>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</si>
  <si>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</si>
  <si>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</si>
  <si>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</si>
  <si>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</si>
  <si>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</si>
  <si>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</si>
  <si>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</si>
  <si>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</si>
  <si>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</si>
  <si>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</si>
  <si>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</si>
  <si>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</si>
  <si>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</si>
  <si>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</si>
  <si>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</si>
  <si>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</si>
  <si>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</si>
  <si>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</si>
  <si>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</si>
  <si>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</si>
  <si>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</si>
  <si>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</si>
  <si>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</si>
  <si>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</si>
  <si>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</si>
  <si>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</si>
  <si>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</si>
  <si>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</si>
  <si>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</si>
  <si>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</si>
  <si>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</si>
  <si>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</si>
  <si>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</si>
  <si>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</si>
  <si>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</si>
  <si>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</si>
  <si>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</si>
  <si>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</si>
  <si>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</si>
  <si>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</si>
  <si>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</si>
  <si>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</si>
  <si>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</si>
  <si>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</si>
  <si>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</si>
  <si>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</si>
  <si>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</si>
  <si>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</si>
  <si>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</si>
  <si>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</si>
  <si>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</si>
  <si>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</si>
  <si>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</si>
  <si>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</si>
  <si>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</si>
  <si>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</si>
  <si>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</si>
  <si>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</si>
  <si>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</si>
  <si>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</si>
  <si>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</si>
  <si>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</si>
  <si>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</si>
  <si>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</si>
  <si>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</si>
  <si>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</si>
  <si>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</si>
  <si>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</si>
  <si>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</si>
  <si>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</si>
  <si>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</si>
  <si>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</si>
  <si>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</si>
  <si>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</si>
  <si>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</si>
  <si>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</si>
  <si>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</si>
  <si>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</si>
  <si>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</si>
  <si>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</si>
  <si>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</si>
  <si>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</si>
  <si>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</si>
  <si>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</si>
  <si>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</si>
  <si>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</si>
  <si>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</si>
  <si>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</si>
  <si>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</si>
  <si>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</si>
  <si>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</si>
  <si>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</si>
  <si>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</si>
  <si>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</si>
  <si>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</si>
  <si>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</si>
  <si>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</si>
  <si>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</si>
  <si>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</si>
  <si>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</si>
  <si>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</si>
  <si>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</si>
  <si>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</si>
  <si>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</si>
  <si>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</si>
  <si>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</si>
  <si>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</si>
  <si>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</si>
  <si>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</si>
  <si>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</si>
  <si>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</si>
  <si>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</si>
  <si>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</si>
  <si>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</si>
  <si>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</si>
  <si>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</si>
  <si>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</si>
  <si>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</si>
  <si>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</si>
  <si>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</si>
  <si>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</si>
  <si>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</si>
  <si>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</si>
  <si>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</si>
  <si>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</si>
  <si>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</si>
  <si>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</si>
  <si>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</si>
  <si>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</si>
  <si>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</si>
  <si>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</si>
  <si>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</si>
  <si>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</si>
  <si>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</si>
  <si>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</si>
  <si>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</si>
  <si>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</si>
  <si>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</si>
  <si>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</si>
  <si>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</si>
  <si>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</si>
  <si>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</si>
  <si>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</si>
  <si>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</si>
  <si>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</si>
  <si>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</si>
  <si>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</si>
  <si>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</si>
  <si>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</si>
  <si>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</si>
  <si>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</si>
  <si>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</si>
  <si>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</si>
  <si>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</si>
  <si>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</si>
  <si>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</si>
  <si>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</si>
  <si>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</si>
  <si>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</si>
  <si>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</si>
  <si>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</si>
  <si>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</si>
  <si>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</si>
  <si>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</si>
  <si>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</si>
  <si>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</si>
  <si>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</si>
  <si>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</si>
  <si>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</si>
  <si>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</si>
  <si>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</si>
  <si>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</si>
  <si>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</si>
  <si>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</si>
  <si>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</si>
  <si>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</si>
  <si>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</si>
  <si>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</si>
  <si>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</si>
  <si>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</si>
  <si>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</si>
  <si>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</si>
  <si>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</si>
  <si>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</si>
  <si>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</si>
  <si>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</si>
  <si>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</si>
  <si>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</si>
  <si>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</si>
  <si>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</si>
  <si>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</si>
  <si>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</si>
  <si>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</si>
  <si>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</si>
  <si>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</si>
  <si>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</si>
  <si>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</si>
  <si>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</si>
  <si>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</si>
  <si>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</si>
  <si>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</si>
  <si>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</si>
  <si>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</si>
  <si>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</si>
  <si>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</si>
  <si>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</si>
  <si>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</si>
  <si>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</si>
  <si>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</si>
  <si>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</si>
  <si>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</si>
  <si>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</si>
  <si>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</si>
  <si>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</si>
  <si>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</si>
  <si>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</si>
  <si>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</si>
  <si>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</si>
  <si>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</si>
  <si>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</si>
  <si>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</si>
  <si>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</si>
  <si>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</si>
  <si>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</si>
  <si>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</si>
  <si>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</si>
  <si>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</si>
  <si>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</si>
  <si>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</si>
  <si>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</si>
  <si>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</si>
  <si>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</si>
  <si>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</si>
  <si>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</si>
  <si>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</si>
  <si>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</si>
  <si>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</si>
  <si>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</si>
  <si>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</si>
  <si>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</si>
  <si>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</si>
  <si>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</si>
  <si>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</si>
  <si>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</si>
  <si>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</si>
  <si>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</si>
  <si>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</si>
  <si>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</si>
  <si>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</si>
  <si>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</si>
  <si>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</si>
  <si>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</si>
  <si>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</si>
  <si>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</si>
  <si>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</si>
  <si>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</si>
  <si>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</si>
  <si>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</si>
  <si>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</si>
  <si>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</si>
  <si>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</si>
  <si>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</si>
  <si>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</si>
  <si>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</si>
  <si>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</si>
  <si>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</si>
  <si>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</si>
  <si>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</si>
  <si>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</si>
  <si>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</si>
  <si>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</si>
  <si>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</si>
  <si>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</si>
  <si>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</si>
  <si>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</si>
  <si>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</si>
  <si>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</si>
  <si>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</si>
  <si>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</si>
  <si>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</si>
  <si>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</si>
  <si>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</si>
  <si>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</si>
  <si>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</si>
  <si>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</si>
  <si>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</si>
  <si>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</si>
  <si>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</si>
  <si>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</si>
  <si>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</si>
  <si>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</si>
  <si>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</si>
  <si>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</si>
  <si>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</si>
  <si>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</si>
  <si>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</si>
  <si>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</si>
  <si>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</si>
  <si>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</si>
  <si>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</si>
  <si>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</si>
  <si>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</si>
  <si>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</si>
  <si>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</si>
  <si>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</si>
  <si>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</si>
  <si>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</si>
  <si>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</si>
  <si>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</si>
  <si>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</si>
  <si>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</si>
  <si>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</si>
  <si>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</si>
  <si>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</si>
  <si>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</si>
  <si>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</si>
  <si>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</si>
  <si>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</si>
  <si>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</si>
  <si>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</si>
  <si>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</si>
  <si>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</si>
  <si>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</si>
  <si>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</si>
  <si>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</si>
  <si>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</si>
  <si>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</si>
  <si>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</si>
  <si>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</si>
  <si>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</si>
  <si>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</si>
  <si>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</si>
  <si>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</si>
  <si>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</si>
  <si>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</si>
  <si>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</si>
  <si>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</si>
  <si>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</si>
  <si>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</si>
  <si>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</si>
  <si>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</si>
  <si>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</si>
  <si>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</si>
  <si>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</si>
  <si>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</si>
  <si>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</si>
  <si>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</si>
  <si>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</si>
  <si>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</si>
  <si>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</si>
  <si>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</si>
  <si>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</si>
  <si>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</si>
  <si>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</si>
  <si>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</si>
  <si>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</si>
  <si>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</si>
  <si>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</si>
  <si>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</si>
  <si>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</si>
  <si>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</si>
  <si>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</si>
  <si>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</si>
  <si>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</si>
  <si>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</si>
  <si>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</si>
  <si>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</si>
  <si>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</si>
  <si>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</si>
  <si>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</si>
  <si>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</si>
  <si>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</si>
  <si>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</si>
  <si>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</si>
  <si>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</si>
  <si>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</si>
  <si>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</si>
  <si>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</si>
  <si>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</si>
  <si>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</si>
  <si>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</si>
  <si>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</si>
  <si>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</si>
  <si>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</si>
  <si>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</si>
  <si>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</si>
  <si>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</si>
  <si>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</si>
  <si>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</si>
  <si>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</si>
  <si>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</si>
  <si>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</si>
  <si>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</si>
  <si>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</si>
  <si>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</si>
  <si>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</si>
  <si>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</si>
  <si>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</si>
  <si>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</si>
  <si>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</si>
  <si>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</si>
  <si>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</si>
  <si>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</si>
  <si>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</si>
  <si>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</si>
  <si>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</si>
  <si>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</si>
  <si>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</si>
  <si>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</si>
  <si>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</si>
  <si>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</si>
  <si>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</si>
  <si>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</si>
  <si>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</si>
  <si>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</si>
  <si>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</si>
  <si>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</si>
  <si>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</si>
  <si>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</si>
  <si>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</si>
  <si>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</si>
  <si>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</si>
  <si>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</si>
  <si>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</si>
  <si>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</si>
  <si>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</si>
  <si>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</si>
  <si>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</si>
  <si>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</si>
  <si>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</si>
  <si>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</si>
  <si>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</si>
  <si>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</si>
  <si>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</si>
  <si>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</si>
  <si>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</si>
  <si>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</si>
  <si>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</si>
  <si>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</si>
  <si>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</si>
  <si>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</si>
  <si>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</si>
  <si>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</si>
  <si>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</si>
  <si>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</si>
  <si>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</si>
  <si>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</si>
  <si>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</si>
  <si>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</si>
  <si>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</si>
  <si>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</si>
  <si>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</si>
  <si>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</si>
  <si>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</si>
  <si>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</si>
  <si>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</si>
  <si>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</si>
  <si>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</si>
  <si>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</si>
  <si>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</si>
  <si>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</si>
  <si>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</si>
  <si>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</si>
  <si>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</si>
  <si>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</si>
  <si>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</si>
  <si>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</si>
  <si>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</si>
  <si>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</si>
  <si>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</si>
  <si>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</si>
  <si>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</si>
  <si>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</si>
  <si>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</si>
  <si>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</si>
  <si>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</si>
  <si>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</si>
  <si>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</si>
  <si>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</si>
  <si>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</si>
  <si>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</si>
  <si>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</si>
  <si>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</si>
  <si>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</si>
  <si>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</si>
  <si>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</si>
  <si>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</si>
  <si>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</si>
  <si>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</si>
  <si>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</si>
  <si>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</si>
  <si>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</si>
  <si>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</si>
  <si>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</si>
  <si>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</si>
  <si>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</si>
  <si>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</si>
  <si>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</si>
  <si>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</si>
  <si>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</si>
  <si>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</si>
  <si>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</si>
  <si>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</si>
  <si>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</si>
  <si>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</si>
  <si>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</si>
  <si>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</si>
  <si>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</si>
  <si>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</si>
  <si>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</si>
  <si>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</si>
  <si>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</si>
  <si>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</si>
  <si>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</si>
  <si>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</si>
  <si>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</si>
  <si>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</si>
  <si>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</si>
  <si>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</si>
  <si>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</si>
  <si>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</si>
  <si>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</si>
  <si>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</si>
  <si>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</si>
  <si>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</si>
  <si>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</si>
  <si>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</si>
  <si>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</si>
  <si>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</si>
  <si>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</si>
  <si>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</si>
  <si>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</si>
  <si>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</si>
  <si>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</si>
  <si>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</si>
  <si>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</si>
  <si>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</si>
  <si>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</si>
  <si>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</si>
  <si>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</si>
  <si>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</si>
  <si>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</si>
  <si>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</si>
  <si>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</si>
  <si>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</si>
  <si>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</si>
  <si>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</si>
  <si>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</si>
  <si>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</si>
  <si>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</si>
  <si>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</si>
  <si>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</si>
  <si>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</si>
  <si>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</si>
  <si>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</si>
  <si>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</si>
  <si>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</si>
  <si>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</si>
  <si>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</si>
  <si>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</si>
  <si>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</si>
  <si>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</si>
  <si>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</si>
  <si>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</si>
  <si>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</si>
  <si>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</si>
  <si>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</si>
  <si>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</si>
  <si>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</si>
  <si>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</si>
  <si>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</si>
  <si>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</si>
  <si>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</si>
  <si>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</si>
  <si>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</si>
  <si>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</si>
  <si>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</si>
  <si>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</si>
  <si>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</si>
  <si>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</si>
  <si>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</si>
  <si>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</si>
  <si>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</si>
  <si>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</si>
  <si>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</si>
  <si>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</si>
  <si>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</si>
  <si>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</si>
  <si>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</si>
  <si>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</si>
  <si>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</si>
  <si>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</si>
  <si>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</si>
  <si>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</si>
  <si>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</si>
  <si>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</si>
  <si>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</si>
  <si>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</si>
  <si>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</si>
  <si>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</si>
  <si>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</si>
  <si>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</si>
  <si>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</si>
  <si>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</si>
  <si>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</si>
  <si>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</si>
  <si>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</si>
  <si>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</si>
  <si>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</si>
  <si>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</si>
  <si>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</si>
  <si>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</si>
  <si>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</si>
  <si>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</si>
  <si>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</si>
  <si>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</si>
  <si>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</si>
  <si>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</si>
  <si>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</si>
  <si>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</si>
  <si>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</si>
  <si>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</si>
  <si>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</si>
  <si>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</si>
  <si>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</si>
  <si>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</si>
  <si>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</si>
  <si>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</si>
  <si>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</si>
  <si>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</si>
  <si>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</si>
  <si>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</si>
  <si>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</si>
  <si>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</si>
  <si>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</si>
  <si>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</si>
  <si>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</si>
  <si>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</si>
  <si>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</si>
  <si>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</si>
  <si>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</si>
  <si>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</si>
  <si>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</si>
  <si>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</si>
  <si>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</si>
  <si>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</si>
  <si>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</si>
  <si>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</si>
  <si>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</si>
  <si>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</si>
  <si>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</si>
  <si>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</si>
  <si>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</si>
  <si>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</si>
  <si>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</si>
  <si>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</si>
  <si>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</si>
  <si>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</si>
  <si>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</si>
  <si>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</si>
  <si>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</si>
  <si>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</si>
  <si>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</si>
  <si>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</si>
  <si>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</si>
  <si>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</si>
  <si>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</si>
  <si>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</si>
  <si>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</si>
  <si>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</si>
  <si>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</si>
  <si>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</si>
  <si>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</si>
  <si>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</si>
  <si>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</si>
  <si>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</si>
  <si>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</si>
  <si>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</si>
  <si>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</si>
  <si>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</si>
  <si>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</si>
  <si>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</si>
  <si>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</si>
  <si>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</si>
  <si>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</si>
  <si>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</si>
  <si>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</si>
  <si>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</si>
  <si>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</si>
  <si>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</si>
  <si>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</si>
  <si>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</si>
  <si>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</si>
  <si>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</si>
  <si>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</si>
  <si>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</si>
  <si>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</si>
  <si>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</si>
  <si>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</si>
  <si>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</si>
  <si>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</si>
  <si>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</si>
  <si>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</si>
  <si>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</si>
  <si>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</si>
  <si>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</si>
  <si>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</si>
  <si>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</si>
  <si>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</si>
  <si>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</si>
  <si>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</si>
  <si>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</si>
  <si>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</si>
  <si>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</si>
  <si>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</si>
  <si>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</si>
  <si>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</si>
  <si>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</si>
  <si>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</si>
  <si>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</si>
  <si>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</si>
  <si>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</si>
  <si>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</si>
  <si>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</si>
  <si>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</si>
  <si>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</si>
  <si>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</si>
  <si>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</si>
  <si>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</si>
  <si>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</si>
  <si>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</si>
  <si>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</si>
  <si>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</si>
  <si>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</si>
  <si>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</si>
  <si>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</si>
  <si>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</si>
  <si>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</si>
  <si>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</si>
  <si>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</si>
  <si>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</si>
  <si>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</si>
  <si>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</si>
  <si>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</si>
  <si>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</si>
  <si>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</si>
  <si>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</si>
  <si>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</si>
  <si>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</si>
  <si>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</si>
  <si>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</si>
  <si>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</si>
  <si>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</si>
  <si>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</si>
  <si>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</si>
  <si>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</si>
  <si>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</si>
  <si>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</si>
  <si>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</si>
  <si>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</si>
  <si>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</si>
  <si>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</si>
  <si>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</si>
  <si>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</si>
  <si>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</si>
  <si>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</si>
  <si>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</si>
  <si>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</si>
  <si>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</si>
  <si>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</si>
  <si>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</si>
  <si>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</si>
  <si>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</si>
  <si>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</si>
  <si>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</si>
  <si>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</si>
  <si>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</si>
  <si>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</si>
  <si>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</si>
  <si>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</si>
  <si>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</si>
  <si>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</si>
  <si>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</si>
  <si>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</si>
  <si>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</si>
  <si>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</si>
  <si>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</si>
  <si>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</si>
  <si>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</si>
  <si>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</si>
  <si>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</si>
  <si>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</si>
  <si>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</si>
  <si>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</si>
  <si>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</si>
  <si>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</si>
  <si>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</si>
  <si>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</si>
  <si>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</si>
  <si>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</si>
  <si>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</si>
  <si>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</si>
  <si>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</si>
  <si>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</si>
  <si>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</si>
  <si>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</si>
  <si>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</si>
  <si>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</si>
  <si>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</si>
  <si>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</si>
  <si>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</si>
  <si>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</si>
  <si>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</si>
  <si>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</si>
  <si>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</si>
  <si>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</si>
  <si>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</si>
  <si>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</si>
  <si>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</si>
  <si>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</si>
  <si>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</si>
  <si>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</si>
  <si>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</si>
  <si>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</si>
  <si>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</si>
  <si>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</si>
  <si>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</si>
  <si>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</si>
  <si>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</si>
  <si>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</si>
  <si>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</si>
  <si>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</si>
  <si>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</si>
  <si>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</si>
  <si>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</si>
  <si>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</si>
  <si>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</si>
  <si>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</si>
  <si>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</si>
  <si>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</si>
  <si>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</si>
  <si>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</si>
  <si>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</si>
  <si>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</si>
  <si>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</si>
  <si>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</si>
  <si>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</si>
  <si>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</si>
  <si>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</si>
  <si>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</si>
  <si>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</si>
  <si>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</si>
  <si>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</si>
  <si>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</si>
  <si>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</si>
  <si>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</si>
  <si>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</si>
  <si>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</si>
  <si>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</si>
  <si>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</si>
  <si>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</si>
  <si>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</si>
  <si>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</si>
  <si>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</si>
  <si>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</si>
  <si>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</si>
  <si>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</si>
  <si>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</si>
  <si>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</si>
  <si>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</si>
  <si>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</si>
  <si>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</si>
  <si>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</si>
  <si>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</si>
  <si>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</si>
  <si>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</si>
  <si>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</si>
  <si>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</si>
  <si>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</si>
  <si>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</si>
  <si>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</si>
  <si>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</si>
  <si>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</si>
  <si>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</si>
  <si>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</si>
  <si>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</si>
  <si>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</si>
  <si>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</si>
  <si>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</si>
  <si>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</si>
  <si>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</si>
  <si>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</si>
  <si>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</si>
  <si>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</si>
  <si>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</si>
  <si>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</si>
  <si>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</si>
  <si>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</si>
  <si>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</si>
  <si>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</si>
  <si>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</si>
  <si>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</si>
  <si>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</si>
  <si>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</si>
  <si>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</si>
  <si>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</si>
  <si>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</si>
  <si>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</si>
  <si>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</si>
  <si>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</si>
  <si>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</si>
  <si>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</si>
  <si>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</si>
  <si>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</si>
  <si>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</si>
  <si>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</si>
  <si>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</si>
  <si>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</si>
  <si>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</si>
  <si>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</si>
  <si>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</si>
  <si>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</si>
  <si>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</si>
  <si>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</si>
  <si>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</si>
  <si>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</si>
  <si>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</si>
  <si>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</si>
  <si>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</si>
  <si>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</si>
  <si>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</si>
  <si>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</si>
  <si>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</si>
  <si>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</si>
  <si>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</si>
  <si>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</si>
  <si>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</si>
  <si>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</si>
  <si>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</si>
  <si>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</si>
  <si>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</si>
  <si>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</si>
  <si>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</si>
  <si>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</si>
  <si>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</si>
  <si>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</si>
  <si>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</si>
  <si>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</si>
  <si>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</si>
  <si>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</si>
  <si>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</si>
  <si>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</si>
  <si>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</si>
  <si>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</si>
  <si>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</si>
  <si>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</si>
  <si>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</si>
  <si>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</si>
  <si>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</si>
  <si>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</si>
  <si>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</si>
  <si>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</si>
  <si>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</si>
  <si>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</si>
  <si>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</si>
  <si>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</si>
  <si>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</si>
  <si>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</si>
  <si>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</si>
  <si>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</si>
  <si>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</si>
  <si>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</si>
  <si>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</si>
  <si>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</si>
  <si>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</si>
  <si>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</si>
  <si>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</si>
  <si>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</si>
  <si>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</si>
  <si>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</si>
  <si>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</si>
  <si>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</si>
  <si>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</si>
  <si>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</si>
  <si>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</si>
  <si>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</si>
  <si>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</si>
  <si>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</si>
  <si>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</si>
  <si>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</si>
  <si>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</si>
  <si>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</si>
  <si>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</si>
  <si>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</si>
  <si>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</si>
  <si>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</si>
  <si>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</si>
  <si>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</si>
  <si>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</si>
  <si>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</si>
  <si>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</si>
  <si>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</si>
  <si>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</si>
  <si>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</si>
  <si>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</si>
  <si>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</si>
  <si>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</si>
  <si>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</si>
  <si>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</si>
  <si>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</si>
  <si>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</si>
  <si>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</si>
  <si>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</si>
  <si>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</si>
  <si>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</si>
  <si>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</si>
  <si>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</si>
  <si>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</si>
  <si>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</si>
  <si>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</si>
  <si>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</si>
  <si>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</si>
  <si>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</si>
  <si>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</si>
  <si>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</si>
  <si>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</si>
  <si>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</si>
  <si>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</si>
  <si>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</si>
  <si>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</si>
  <si>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</si>
  <si>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</si>
  <si>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</si>
  <si>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</si>
  <si>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</si>
  <si>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</si>
  <si>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</si>
  <si>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</si>
  <si>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</si>
  <si>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</si>
  <si>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</si>
  <si>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</si>
  <si>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</si>
  <si>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</si>
  <si>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</si>
  <si>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</si>
  <si>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</si>
  <si>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</si>
  <si>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</si>
  <si>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</si>
  <si>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</si>
  <si>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</si>
  <si>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</si>
  <si>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</si>
  <si>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</si>
  <si>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</si>
  <si>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</si>
  <si>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</si>
  <si>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</si>
  <si>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</si>
  <si>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</si>
  <si>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</si>
  <si>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</si>
  <si>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</si>
  <si>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</si>
  <si>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</si>
  <si>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</si>
  <si>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</si>
  <si>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</si>
  <si>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</si>
  <si>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</si>
  <si>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</si>
  <si>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</si>
  <si>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</si>
  <si>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</si>
  <si>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</si>
  <si>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</si>
  <si>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</si>
  <si>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</si>
  <si>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</si>
  <si>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</si>
  <si>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</si>
  <si>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</si>
  <si>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</si>
  <si>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</si>
  <si>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</si>
  <si>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</si>
  <si>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</si>
  <si>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</si>
  <si>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</si>
  <si>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</si>
  <si>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</si>
  <si>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</si>
  <si>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</si>
  <si>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</si>
  <si>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</si>
  <si>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</si>
  <si>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</si>
  <si>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</si>
  <si>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</si>
  <si>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</si>
  <si>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</si>
  <si>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</si>
  <si>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</si>
  <si>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</si>
  <si>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</si>
  <si>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</si>
  <si>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</si>
  <si>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</si>
  <si>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</si>
  <si>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</si>
  <si>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</si>
  <si>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</si>
  <si>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</si>
  <si>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</si>
  <si>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</si>
  <si>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</si>
  <si>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</si>
  <si>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</si>
  <si>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</si>
  <si>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</si>
  <si>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</si>
  <si>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</si>
  <si>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</si>
  <si>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</si>
  <si>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</si>
  <si>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</si>
  <si>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</si>
  <si>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</si>
  <si>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</si>
  <si>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</si>
  <si>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</si>
  <si>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</si>
  <si>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</si>
  <si>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</si>
  <si>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</si>
  <si>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</si>
  <si>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</si>
  <si>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</si>
  <si>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</si>
  <si>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</si>
  <si>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</si>
  <si>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</si>
  <si>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</si>
  <si>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</si>
  <si>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</si>
  <si>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</si>
  <si>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</si>
  <si>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</si>
  <si>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</si>
  <si>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</si>
  <si>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</si>
  <si>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</si>
  <si>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</si>
  <si>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</si>
  <si>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</si>
  <si>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</si>
  <si>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</si>
  <si>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</si>
  <si>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</si>
  <si>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</si>
  <si>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</si>
  <si>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</si>
  <si>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</si>
  <si>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</si>
  <si>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</si>
  <si>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</si>
  <si>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</si>
  <si>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</si>
  <si>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</si>
  <si>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</si>
  <si>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</si>
  <si>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</si>
  <si>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</si>
  <si>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</si>
  <si>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</si>
  <si>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</si>
  <si>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</si>
  <si>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</si>
  <si>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</si>
  <si>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</si>
  <si>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</si>
  <si>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</si>
  <si>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</si>
  <si>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</si>
  <si>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</si>
  <si>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</si>
  <si>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</si>
  <si>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</si>
  <si>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</si>
  <si>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</si>
  <si>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</si>
  <si>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</si>
  <si>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</si>
  <si>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</si>
  <si>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</si>
  <si>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</si>
  <si>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</si>
  <si>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</si>
  <si>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</si>
  <si>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</si>
  <si>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</si>
  <si>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</si>
  <si>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</si>
  <si>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</si>
  <si>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</si>
  <si>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</si>
  <si>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</si>
  <si>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</si>
  <si>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</si>
  <si>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</si>
  <si>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</si>
  <si>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</si>
  <si>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</si>
  <si>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</si>
  <si>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</si>
  <si>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</si>
  <si>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</si>
  <si>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</si>
  <si>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</si>
  <si>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</si>
  <si>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</si>
  <si>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</si>
  <si>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</si>
  <si>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</si>
  <si>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</si>
  <si>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</si>
  <si>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</si>
  <si>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</si>
  <si>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</si>
  <si>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</si>
  <si>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</si>
  <si>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</si>
  <si>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</si>
  <si>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</si>
  <si>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</si>
  <si>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</si>
  <si>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</si>
  <si>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</si>
  <si>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</si>
  <si>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</si>
  <si>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</si>
  <si>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</si>
  <si>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</si>
  <si>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</si>
  <si>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</si>
  <si>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</si>
  <si>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</si>
  <si>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</si>
  <si>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</si>
  <si>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</si>
  <si>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</si>
  <si>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</si>
  <si>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</si>
  <si>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</si>
  <si>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</si>
  <si>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</si>
  <si>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</si>
  <si>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</si>
  <si>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</si>
  <si>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</si>
  <si>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</si>
  <si>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</si>
  <si>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</si>
  <si>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</si>
  <si>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</si>
  <si>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</si>
  <si>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</si>
  <si>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</si>
  <si>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</si>
  <si>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</si>
  <si>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</si>
  <si>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</si>
  <si>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</si>
  <si>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</si>
  <si>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</si>
  <si>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</si>
  <si>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</si>
  <si>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</si>
  <si>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</si>
  <si>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</si>
  <si>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</si>
  <si>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</si>
  <si>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</si>
  <si>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</si>
  <si>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</si>
  <si>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</si>
  <si>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</si>
  <si>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</si>
  <si>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</si>
  <si>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</si>
  <si>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</si>
  <si>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</si>
  <si>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</si>
  <si>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</si>
  <si>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</si>
  <si>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</si>
  <si>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</si>
  <si>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</si>
  <si>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</si>
  <si>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</si>
  <si>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</si>
  <si>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</si>
  <si>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</si>
  <si>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</si>
  <si>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</si>
  <si>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</si>
  <si>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</si>
  <si>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</si>
  <si>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</si>
  <si>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</si>
  <si>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</si>
  <si>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</si>
  <si>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</si>
  <si>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</si>
  <si>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</si>
  <si>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</si>
  <si>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</si>
  <si>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</si>
  <si>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</si>
  <si>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</si>
  <si>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</si>
  <si>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</si>
  <si>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</si>
  <si>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</si>
  <si>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</si>
  <si>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</si>
  <si>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</si>
  <si>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</si>
  <si>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</si>
  <si>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</si>
  <si>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</si>
  <si>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</si>
  <si>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</si>
  <si>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</si>
  <si>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</si>
  <si>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</si>
  <si>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</si>
  <si>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</si>
  <si>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</si>
  <si>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</si>
  <si>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</si>
  <si>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</si>
  <si>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</si>
  <si>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</si>
  <si>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</si>
  <si>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</si>
  <si>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</si>
  <si>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</si>
  <si>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</si>
  <si>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</si>
  <si>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</si>
  <si>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</si>
  <si>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</si>
  <si>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</si>
  <si>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</si>
  <si>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</si>
  <si>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</si>
  <si>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</si>
  <si>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</si>
  <si>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</si>
  <si>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</si>
  <si>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</si>
  <si>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</si>
  <si>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</si>
  <si>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</si>
  <si>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</si>
  <si>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</si>
  <si>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</si>
  <si>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</si>
  <si>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</si>
  <si>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</si>
  <si>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</si>
  <si>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</si>
  <si>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</si>
  <si>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</si>
  <si>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</si>
  <si>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</si>
  <si>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</si>
  <si>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</si>
  <si>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</si>
  <si>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</si>
  <si>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</si>
  <si>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</si>
  <si>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</si>
  <si>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</si>
  <si>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</si>
  <si>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</si>
  <si>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</si>
  <si>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</si>
  <si>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</si>
  <si>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</si>
  <si>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</si>
  <si>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</si>
  <si>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</si>
  <si>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</si>
  <si>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</si>
  <si>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</si>
  <si>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</si>
  <si>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</si>
  <si>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</si>
  <si>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</si>
  <si>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</si>
  <si>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</si>
  <si>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</si>
  <si>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</si>
  <si>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</si>
  <si>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</si>
  <si>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</si>
  <si>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</si>
  <si>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</si>
  <si>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</si>
  <si>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</si>
  <si>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</si>
  <si>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</si>
  <si>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</si>
  <si>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</si>
  <si>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</si>
  <si>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</si>
  <si>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</si>
  <si>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</si>
  <si>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</si>
  <si>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</si>
  <si>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</si>
  <si>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</si>
  <si>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</si>
  <si>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</si>
  <si>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</si>
  <si>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</si>
  <si>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</si>
  <si>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</si>
  <si>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</si>
  <si>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</si>
  <si>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</si>
  <si>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</si>
  <si>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</si>
  <si>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</si>
  <si>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</si>
  <si>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</si>
  <si>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</si>
  <si>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</si>
  <si>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</si>
  <si>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</si>
  <si>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</si>
  <si>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</si>
  <si>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</si>
  <si>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</si>
  <si>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</si>
  <si>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</si>
  <si>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</si>
  <si>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</si>
  <si>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</si>
  <si>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</si>
  <si>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</si>
  <si>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</si>
  <si>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</si>
  <si>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</si>
  <si>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</si>
  <si>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</si>
  <si>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</si>
  <si>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</si>
  <si>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</si>
  <si>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</si>
  <si>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</si>
  <si>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</si>
  <si>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</si>
  <si>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</si>
  <si>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</si>
  <si>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</si>
  <si>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</si>
  <si>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</si>
  <si>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</si>
  <si>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</si>
  <si>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</si>
  <si>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</si>
  <si>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</si>
  <si>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</si>
  <si>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</si>
  <si>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</si>
  <si>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</si>
  <si>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</si>
  <si>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</si>
  <si>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</si>
  <si>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</si>
  <si>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</si>
  <si>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</si>
  <si>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</si>
  <si>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</si>
  <si>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</si>
  <si>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</si>
  <si>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</si>
  <si>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</si>
  <si>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</si>
  <si>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</si>
  <si>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</si>
  <si>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</si>
  <si>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</si>
  <si>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</si>
  <si>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</si>
  <si>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</si>
  <si>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</si>
  <si>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</si>
  <si>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</si>
  <si>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</si>
  <si>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</si>
  <si>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</si>
  <si>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</si>
  <si>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</si>
  <si>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</si>
  <si>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</si>
  <si>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</si>
  <si>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</si>
  <si>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</si>
  <si>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</si>
  <si>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</si>
  <si>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</si>
  <si>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</si>
  <si>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</si>
  <si>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</si>
  <si>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</si>
  <si>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</si>
  <si>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</si>
  <si>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</si>
  <si>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</si>
  <si>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</si>
  <si>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</si>
  <si>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</si>
  <si>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</si>
  <si>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</si>
  <si>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</si>
  <si>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</si>
  <si>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</si>
  <si>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</si>
  <si>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</si>
  <si>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</si>
  <si>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</si>
  <si>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</si>
  <si>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</si>
  <si>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</si>
  <si>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</si>
  <si>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</si>
  <si>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</si>
  <si>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</si>
  <si>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</si>
  <si>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</si>
  <si>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</si>
  <si>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</si>
  <si>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</si>
  <si>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</si>
  <si>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</si>
  <si>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</si>
  <si>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</si>
  <si>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</si>
  <si>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</si>
  <si>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</si>
  <si>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</si>
  <si>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</si>
  <si>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</si>
  <si>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</si>
  <si>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</si>
  <si>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</si>
  <si>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</si>
  <si>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</si>
  <si>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</si>
  <si>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</si>
  <si>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</si>
  <si>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</si>
  <si>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</si>
  <si>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</si>
  <si>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</si>
  <si>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</si>
  <si>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</si>
  <si>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</si>
  <si>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</si>
  <si>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</si>
  <si>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</si>
  <si>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</si>
  <si>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</si>
  <si>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</si>
  <si>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</si>
  <si>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</si>
  <si>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</si>
  <si>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</si>
  <si>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</si>
  <si>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</si>
  <si>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</si>
  <si>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</si>
  <si>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</si>
  <si>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</si>
  <si>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</si>
  <si>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</si>
  <si>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</si>
  <si>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</si>
  <si>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</si>
  <si>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</si>
  <si>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</si>
  <si>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</si>
  <si>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</si>
  <si>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</si>
  <si>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</si>
  <si>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</si>
  <si>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</si>
  <si>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</si>
  <si>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</si>
  <si>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</si>
  <si>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</si>
  <si>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</si>
  <si>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</si>
  <si>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</si>
  <si>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</si>
  <si>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</si>
  <si>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</si>
  <si>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</si>
  <si>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</si>
  <si>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</si>
  <si>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</si>
  <si>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</si>
  <si>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</si>
  <si>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</si>
  <si>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</si>
  <si>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</si>
  <si>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</si>
  <si>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</si>
  <si>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</si>
  <si>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</si>
  <si>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</si>
  <si>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</si>
  <si>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</si>
  <si>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</si>
  <si>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</si>
  <si>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</si>
  <si>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</si>
  <si>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</si>
  <si>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</si>
  <si>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</si>
  <si>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</si>
  <si>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</si>
  <si>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</si>
  <si>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</si>
  <si>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</si>
  <si>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</si>
  <si>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</si>
  <si>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</si>
  <si>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</si>
  <si>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</si>
  <si>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</si>
  <si>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</si>
  <si>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</si>
  <si>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</si>
  <si>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</si>
  <si>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</si>
  <si>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</si>
  <si>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</si>
  <si>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</si>
  <si>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</si>
  <si>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</si>
  <si>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</si>
  <si>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</si>
  <si>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</si>
  <si>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</si>
  <si>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</si>
  <si>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</si>
  <si>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</si>
  <si>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</si>
  <si>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</si>
  <si>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</si>
  <si>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</si>
  <si>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</si>
  <si>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</si>
  <si>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</si>
  <si>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</si>
  <si>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</si>
  <si>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</si>
  <si>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</si>
  <si>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</si>
  <si>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</si>
  <si>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</si>
  <si>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</si>
  <si>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</si>
  <si>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</si>
  <si>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</si>
  <si>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</si>
  <si>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</si>
  <si>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</si>
  <si>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</si>
  <si>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</si>
  <si>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</si>
  <si>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</si>
  <si>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</si>
  <si>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</si>
  <si>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</si>
  <si>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</si>
  <si>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</si>
  <si>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</si>
  <si>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</si>
  <si>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</si>
  <si>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</si>
  <si>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</si>
  <si>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</si>
  <si>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</si>
  <si>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</si>
  <si>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</si>
  <si>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</si>
  <si>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</si>
  <si>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</si>
  <si>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</si>
  <si>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</si>
  <si>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</si>
  <si>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</si>
  <si>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</si>
  <si>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</si>
  <si>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</si>
  <si>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</si>
  <si>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</si>
  <si>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</si>
  <si>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</si>
  <si>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</si>
  <si>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</si>
  <si>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</si>
  <si>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</si>
  <si>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</si>
  <si>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</si>
  <si>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</si>
  <si>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</si>
  <si>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</si>
  <si>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</si>
  <si>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</si>
  <si>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</si>
  <si>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</si>
  <si>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</si>
  <si>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</si>
  <si>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</si>
  <si>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</si>
  <si>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</si>
  <si>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</si>
  <si>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</si>
  <si>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</si>
  <si>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</si>
  <si>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</si>
  <si>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</si>
  <si>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</si>
  <si>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</si>
  <si>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</si>
  <si>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</si>
  <si>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</si>
  <si>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</si>
  <si>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</si>
  <si>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</si>
  <si>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</si>
  <si>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</si>
  <si>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</si>
  <si>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</si>
  <si>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</si>
  <si>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</si>
  <si>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</si>
  <si>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</si>
  <si>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</si>
  <si>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</si>
  <si>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</si>
  <si>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</si>
  <si>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</si>
  <si>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</si>
  <si>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</si>
  <si>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</si>
  <si>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</si>
  <si>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</si>
  <si>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</si>
  <si>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</si>
  <si>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</si>
  <si>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</si>
  <si>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</si>
  <si>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</si>
  <si>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</si>
  <si>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</si>
  <si>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</si>
  <si>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</si>
  <si>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</si>
  <si>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</si>
  <si>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</si>
  <si>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</si>
  <si>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</si>
  <si>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</si>
  <si>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</si>
  <si>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</si>
  <si>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</si>
  <si>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</si>
  <si>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</si>
  <si>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</si>
  <si>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</si>
  <si>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</si>
  <si>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</si>
  <si>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</si>
  <si>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</si>
  <si>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</si>
  <si>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</si>
  <si>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</si>
  <si>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</si>
  <si>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</si>
  <si>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</si>
  <si>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</si>
  <si>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</si>
  <si>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</si>
  <si>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</si>
  <si>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</si>
  <si>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</si>
  <si>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</si>
  <si>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</si>
  <si>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</si>
  <si>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</si>
  <si>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</si>
  <si>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</si>
  <si>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</si>
  <si>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</si>
  <si>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</si>
  <si>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</si>
  <si>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</si>
  <si>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</si>
  <si>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</si>
  <si>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</si>
  <si>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</si>
  <si>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</si>
  <si>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</si>
  <si>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</si>
  <si>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</si>
  <si>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</si>
  <si>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</si>
  <si>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</si>
  <si>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</si>
  <si>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</si>
  <si>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</si>
  <si>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</si>
  <si>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</si>
  <si>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</si>
  <si>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</si>
  <si>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</si>
  <si>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</si>
  <si>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</si>
  <si>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</si>
  <si>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</si>
  <si>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</si>
  <si>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</si>
  <si>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</si>
  <si>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</si>
  <si>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</si>
  <si>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</si>
  <si>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</si>
  <si>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</si>
  <si>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</si>
  <si>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</si>
  <si>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</si>
  <si>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</si>
  <si>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</si>
  <si>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</si>
  <si>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</si>
  <si>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</si>
  <si>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</si>
  <si>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</si>
  <si>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</si>
  <si>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</si>
  <si>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</si>
  <si>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</si>
  <si>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</si>
  <si>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</si>
  <si>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</si>
  <si>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</si>
  <si>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</si>
  <si>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</si>
  <si>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</si>
  <si>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</si>
  <si>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</si>
  <si>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</si>
  <si>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</si>
  <si>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</si>
  <si>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</si>
  <si>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</si>
  <si>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</si>
  <si>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</si>
  <si>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</si>
  <si>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</si>
  <si>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</si>
  <si>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</si>
  <si>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</si>
  <si>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</si>
  <si>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</si>
  <si>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</si>
  <si>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</si>
  <si>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</si>
  <si>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</si>
  <si>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</si>
  <si>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</si>
  <si>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</si>
  <si>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</si>
  <si>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</si>
  <si>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</si>
  <si>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</si>
  <si>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</si>
  <si>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</si>
  <si>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</si>
  <si>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</si>
  <si>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</si>
  <si>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</si>
  <si>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</si>
  <si>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</si>
  <si>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</si>
  <si>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</si>
  <si>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</si>
  <si>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</si>
  <si>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</si>
  <si>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</si>
  <si>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</si>
  <si>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</si>
  <si>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</si>
  <si>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</si>
  <si>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</si>
  <si>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</si>
  <si>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</si>
  <si>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</si>
  <si>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</si>
  <si>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</si>
  <si>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</si>
  <si>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</si>
  <si>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</si>
  <si>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</si>
  <si>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</si>
  <si>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</si>
  <si>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</si>
  <si>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</si>
  <si>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</si>
  <si>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</si>
  <si>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</si>
  <si>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</si>
  <si>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</si>
  <si>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</si>
  <si>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</si>
  <si>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</si>
  <si>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</si>
  <si>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</si>
  <si>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</si>
  <si>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</si>
  <si>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</si>
  <si>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</si>
  <si>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</si>
  <si>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</si>
  <si>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</si>
  <si>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</si>
  <si>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</si>
  <si>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</si>
  <si>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</si>
  <si>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</si>
  <si>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</si>
  <si>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</si>
  <si>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</si>
  <si>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</si>
  <si>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</si>
  <si>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</si>
  <si>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</si>
  <si>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</si>
  <si>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</si>
  <si>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</si>
  <si>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</si>
  <si>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</si>
  <si>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</si>
  <si>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</si>
  <si>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</si>
  <si>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</si>
  <si>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</si>
  <si>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</si>
  <si>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</si>
  <si>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</si>
  <si>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</si>
  <si>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</si>
  <si>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</si>
  <si>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</si>
  <si>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</si>
  <si>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</si>
  <si>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</si>
  <si>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</si>
  <si>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</si>
  <si>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</si>
  <si>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</si>
  <si>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</si>
  <si>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</si>
  <si>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</si>
  <si>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</si>
  <si>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</si>
  <si>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</si>
  <si>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</si>
  <si>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</si>
  <si>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</si>
  <si>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</si>
  <si>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</si>
  <si>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</si>
  <si>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</si>
  <si>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</si>
  <si>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</si>
  <si>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</si>
  <si>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</si>
  <si>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</si>
  <si>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</si>
  <si>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</si>
  <si>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</si>
  <si>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</si>
  <si>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</si>
  <si>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</si>
  <si>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</si>
  <si>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</si>
  <si>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</si>
  <si>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</si>
  <si>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</si>
  <si>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</si>
  <si>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</si>
  <si>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</si>
  <si>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</si>
  <si>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</si>
  <si>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</si>
  <si>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</si>
  <si>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</si>
  <si>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</si>
  <si>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</si>
  <si>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</si>
  <si>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</si>
  <si>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</si>
  <si>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</si>
  <si>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</si>
  <si>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</si>
  <si>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</si>
  <si>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</si>
  <si>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</si>
  <si>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</si>
  <si>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</si>
  <si>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</si>
  <si>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</si>
  <si>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</si>
  <si>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</si>
  <si>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</si>
  <si>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</si>
  <si>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</si>
  <si>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</si>
  <si>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</si>
  <si>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</si>
  <si>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</si>
  <si>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</si>
  <si>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</si>
  <si>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</si>
  <si>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</si>
  <si>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</si>
  <si>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</si>
  <si>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</si>
  <si>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</si>
  <si>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</si>
  <si>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</si>
  <si>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</si>
  <si>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</si>
  <si>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</si>
  <si>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</si>
  <si>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</si>
  <si>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</si>
  <si>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</si>
  <si>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</si>
  <si>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</si>
  <si>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</si>
  <si>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</si>
  <si>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</si>
  <si>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</si>
  <si>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</si>
  <si>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</si>
  <si>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</si>
  <si>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</si>
  <si>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</si>
  <si>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</si>
  <si>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</si>
  <si>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</si>
  <si>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</si>
  <si>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</si>
  <si>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</si>
  <si>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</si>
  <si>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</si>
  <si>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</si>
  <si>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</si>
  <si>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</si>
  <si>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</si>
  <si>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</si>
  <si>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</si>
  <si>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</si>
  <si>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</si>
  <si>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</si>
  <si>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</si>
  <si>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</si>
  <si>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</si>
  <si>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</si>
  <si>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</si>
  <si>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</si>
  <si>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</si>
  <si>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</si>
  <si>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</si>
  <si>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</si>
  <si>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</si>
  <si>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</si>
  <si>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</si>
  <si>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</si>
  <si>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</si>
  <si>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</si>
  <si>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</si>
  <si>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</si>
  <si>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</si>
  <si>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</si>
  <si>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</si>
  <si>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</si>
  <si>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</si>
  <si>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</si>
  <si>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</si>
  <si>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</si>
  <si>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</si>
  <si>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</si>
  <si>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</si>
  <si>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</si>
  <si>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</si>
  <si>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</si>
  <si>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</si>
  <si>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</si>
  <si>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</si>
  <si>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</si>
  <si>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</si>
  <si>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</si>
  <si>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</si>
  <si>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</si>
  <si>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</si>
  <si>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</si>
  <si>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</si>
  <si>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</si>
  <si>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</si>
  <si>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</si>
  <si>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</si>
  <si>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</si>
  <si>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</si>
  <si>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</si>
  <si>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</si>
  <si>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</si>
  <si>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</si>
  <si>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</si>
  <si>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</si>
  <si>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</si>
  <si>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</si>
  <si>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</si>
  <si>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</si>
  <si>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</si>
  <si>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</si>
  <si>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</si>
  <si>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</si>
  <si>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</si>
  <si>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</si>
  <si>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</si>
  <si>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</si>
  <si>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</si>
  <si>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</si>
  <si>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</si>
  <si>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</si>
  <si>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</si>
  <si>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</si>
  <si>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</si>
  <si>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</si>
  <si>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</si>
  <si>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</si>
  <si>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</si>
  <si>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</si>
  <si>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</si>
  <si>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</si>
  <si>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</si>
  <si>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</si>
  <si>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</si>
  <si>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</si>
  <si>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</si>
  <si>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</si>
  <si>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</si>
  <si>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</si>
  <si>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</si>
  <si>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</si>
  <si>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</si>
  <si>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</si>
  <si>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</si>
  <si>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</si>
  <si>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</si>
  <si>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</si>
  <si>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</si>
  <si>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</si>
  <si>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</si>
  <si>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</si>
  <si>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</si>
  <si>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</si>
  <si>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</si>
  <si>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</si>
  <si>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</si>
  <si>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</si>
  <si>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</si>
  <si>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</si>
  <si>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</si>
  <si>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</si>
  <si>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</si>
  <si>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</si>
  <si>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</si>
  <si>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</si>
  <si>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</si>
  <si>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</si>
  <si>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</si>
  <si>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</si>
  <si>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</si>
  <si>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</si>
  <si>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</si>
  <si>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</si>
  <si>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</si>
  <si>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</si>
  <si>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</si>
  <si>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</si>
  <si>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</si>
  <si>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</si>
  <si>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</si>
  <si>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</si>
  <si>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</si>
  <si>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</si>
  <si>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</si>
  <si>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</si>
  <si>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</si>
  <si>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</si>
  <si>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</si>
  <si>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</si>
  <si>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</si>
  <si>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</si>
  <si>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</si>
  <si>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</si>
  <si>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</si>
  <si>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</si>
  <si>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</si>
  <si>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</si>
  <si>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</si>
  <si>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</si>
  <si>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</si>
  <si>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</si>
  <si>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</si>
  <si>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</si>
  <si>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</si>
  <si>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</si>
  <si>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</si>
  <si>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</si>
  <si>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</si>
  <si>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</si>
  <si>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</si>
  <si>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</si>
  <si>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</si>
  <si>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</si>
  <si>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</si>
  <si>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</si>
  <si>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</si>
  <si>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</si>
  <si>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</si>
  <si>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</si>
  <si>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</si>
  <si>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</si>
  <si>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</si>
  <si>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</si>
  <si>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</si>
  <si>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</si>
  <si>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</si>
  <si>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</si>
  <si>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</si>
  <si>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</si>
  <si>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</si>
  <si>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</si>
  <si>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</si>
  <si>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</si>
  <si>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</si>
  <si>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</si>
  <si>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</si>
  <si>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</si>
  <si>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</si>
  <si>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</si>
  <si>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</si>
  <si>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</si>
  <si>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</si>
  <si>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</si>
  <si>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</si>
  <si>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</si>
  <si>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</si>
  <si>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</si>
  <si>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</si>
  <si>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</si>
  <si>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</si>
  <si>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</si>
  <si>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</si>
  <si>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</si>
  <si>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</si>
  <si>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</si>
  <si>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</si>
  <si>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</si>
  <si>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</si>
  <si>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</si>
  <si>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</si>
  <si>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</si>
  <si>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</si>
  <si>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</si>
  <si>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</si>
  <si>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</si>
  <si>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</si>
  <si>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</si>
  <si>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</si>
  <si>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</si>
  <si>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</si>
  <si>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</si>
  <si>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</si>
  <si>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</si>
  <si>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</si>
  <si>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</si>
  <si>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</si>
  <si>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</si>
  <si>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</si>
  <si>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</si>
  <si>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</si>
  <si>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</si>
  <si>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</si>
  <si>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</si>
  <si>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</si>
  <si>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</si>
  <si>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</si>
  <si>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</si>
  <si>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</si>
  <si>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</si>
  <si>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</si>
  <si>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</si>
  <si>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</si>
  <si>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</si>
  <si>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</si>
  <si>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</si>
  <si>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</si>
  <si>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</si>
  <si>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</si>
  <si>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</si>
  <si>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</si>
  <si>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</si>
  <si>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</si>
  <si>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</si>
  <si>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</si>
  <si>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</si>
  <si>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</si>
  <si>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</si>
  <si>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</si>
  <si>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</si>
  <si>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</si>
  <si>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</si>
  <si>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</si>
  <si>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</si>
  <si>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</si>
  <si>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</si>
  <si>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</si>
  <si>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</si>
  <si>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</si>
  <si>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</si>
  <si>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</si>
  <si>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</si>
  <si>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</si>
  <si>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</si>
  <si>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</si>
  <si>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</si>
  <si>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</si>
  <si>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</si>
  <si>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</si>
  <si>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</si>
  <si>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</si>
  <si>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</si>
  <si>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</si>
  <si>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</si>
  <si>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</si>
  <si>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</si>
  <si>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</si>
  <si>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</si>
  <si>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</si>
  <si>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</si>
  <si>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</si>
  <si>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</si>
  <si>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</si>
  <si>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</si>
  <si>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</si>
  <si>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</si>
  <si>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</si>
  <si>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</si>
  <si>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</si>
  <si>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</si>
  <si>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</si>
  <si>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</si>
  <si>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</si>
  <si>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</si>
  <si>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</si>
  <si>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</si>
  <si>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</si>
  <si>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</si>
  <si>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</si>
  <si>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</si>
  <si>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</si>
  <si>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</si>
  <si>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</si>
  <si>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</si>
  <si>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</si>
  <si>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</si>
  <si>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</si>
  <si>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</si>
  <si>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</si>
  <si>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</si>
  <si>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</si>
  <si>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</si>
  <si>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</si>
  <si>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</si>
  <si>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</si>
  <si>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</si>
  <si>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</si>
  <si>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</si>
  <si>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</si>
  <si>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</si>
  <si>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</si>
  <si>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</si>
  <si>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</si>
  <si>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</si>
  <si>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</si>
  <si>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</si>
  <si>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</si>
  <si>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</si>
  <si>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</si>
  <si>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</si>
  <si>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</si>
  <si>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</si>
  <si>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</si>
  <si>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</si>
  <si>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</si>
  <si>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</si>
  <si>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</si>
  <si>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</si>
  <si>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</si>
  <si>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</si>
  <si>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</si>
  <si>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</si>
  <si>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</si>
  <si>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</si>
  <si>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</si>
  <si>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</si>
  <si>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</si>
  <si>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</si>
  <si>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</si>
  <si>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</si>
  <si>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</si>
  <si>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</si>
  <si>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</si>
  <si>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</si>
  <si>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</si>
  <si>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</si>
  <si>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</si>
  <si>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</si>
  <si>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</si>
  <si>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</si>
  <si>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</si>
  <si>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</si>
  <si>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</si>
  <si>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</si>
  <si>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</si>
  <si>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</si>
  <si>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</si>
  <si>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</si>
  <si>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</si>
  <si>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</si>
  <si>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</si>
  <si>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</si>
  <si>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</si>
  <si>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</si>
  <si>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</si>
  <si>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</si>
  <si>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</si>
  <si>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</si>
  <si>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</si>
  <si>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</si>
  <si>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</si>
  <si>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</si>
  <si>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</si>
  <si>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</si>
  <si>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</si>
  <si>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</si>
  <si>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</si>
  <si>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</si>
  <si>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</si>
  <si>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</si>
  <si>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</si>
  <si>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</si>
  <si>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</si>
  <si>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</si>
  <si>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</si>
  <si>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</si>
  <si>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</si>
  <si>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</si>
  <si>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</si>
  <si>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</si>
  <si>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</si>
  <si>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</si>
  <si>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</si>
  <si>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</si>
  <si>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</si>
  <si>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</si>
  <si>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</si>
  <si>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</si>
  <si>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</si>
  <si>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</si>
  <si>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</si>
  <si>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</si>
  <si>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</si>
  <si>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</si>
  <si>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</si>
  <si>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</si>
  <si>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</si>
  <si>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</si>
  <si>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</si>
  <si>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</si>
  <si>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</si>
  <si>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</si>
  <si>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</si>
  <si>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</si>
  <si>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</si>
  <si>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</si>
  <si>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</si>
  <si>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</si>
  <si>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</si>
  <si>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</si>
  <si>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</si>
  <si>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</si>
  <si>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</si>
  <si>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</si>
  <si>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</si>
  <si>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</si>
  <si>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</si>
  <si>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</si>
  <si>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</si>
  <si>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</si>
  <si>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</si>
  <si>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</si>
  <si>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</si>
  <si>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</si>
  <si>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</si>
  <si>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</si>
  <si>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</si>
  <si>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</si>
  <si>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</si>
  <si>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</si>
  <si>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</si>
  <si>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</si>
  <si>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</si>
  <si>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</si>
  <si>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</si>
  <si>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</si>
  <si>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</si>
  <si>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</si>
  <si>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</si>
  <si>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</si>
  <si>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</si>
  <si>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</si>
  <si>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</si>
  <si>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</si>
  <si>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</si>
  <si>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</si>
  <si>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</si>
  <si>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</si>
  <si>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</si>
  <si>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</si>
  <si>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</si>
  <si>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</si>
  <si>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</si>
  <si>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</si>
  <si>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</si>
  <si>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</si>
  <si>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</si>
  <si>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</si>
  <si>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</si>
  <si>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</si>
  <si>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</si>
  <si>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</si>
  <si>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</si>
  <si>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</si>
  <si>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</si>
  <si>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</si>
  <si>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</si>
  <si>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</si>
  <si>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</si>
  <si>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</si>
  <si>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</si>
  <si>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</si>
  <si>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</si>
  <si>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</si>
  <si>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</si>
  <si>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</si>
  <si>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</si>
  <si>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</si>
  <si>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</si>
  <si>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</si>
  <si>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</si>
  <si>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</si>
  <si>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</si>
  <si>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</si>
  <si>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</si>
  <si>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</si>
  <si>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</si>
  <si>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</si>
  <si>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</si>
  <si>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</si>
  <si>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</si>
  <si>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</si>
  <si>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</si>
  <si>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</si>
  <si>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</si>
  <si>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</si>
  <si>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</si>
  <si>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</si>
  <si>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</si>
  <si>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</si>
  <si>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</si>
  <si>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</si>
  <si>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</si>
  <si>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</si>
  <si>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</si>
  <si>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</si>
  <si>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</si>
  <si>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</si>
  <si>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</si>
  <si>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</si>
  <si>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</si>
  <si>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</si>
  <si>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</si>
  <si>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</si>
  <si>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</si>
  <si>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</si>
  <si>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</si>
  <si>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</si>
  <si>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</si>
  <si>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</si>
  <si>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</si>
  <si>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</si>
  <si>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</si>
  <si>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</si>
  <si>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</si>
  <si>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</si>
  <si>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</si>
  <si>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</si>
  <si>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</si>
  <si>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</si>
  <si>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</si>
  <si>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</si>
  <si>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</si>
  <si>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</si>
  <si>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</si>
  <si>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</si>
  <si>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</si>
  <si>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</si>
  <si>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</si>
  <si>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</si>
  <si>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</si>
  <si>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</si>
  <si>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</si>
  <si>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</si>
  <si>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</si>
  <si>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</si>
  <si>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</si>
  <si>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</si>
  <si>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</si>
  <si>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</si>
  <si>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</si>
  <si>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</si>
  <si>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</si>
  <si>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</si>
  <si>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</si>
  <si>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</si>
  <si>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</si>
  <si>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</si>
  <si>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</si>
  <si>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</si>
  <si>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</si>
  <si>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</si>
  <si>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</si>
  <si>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</si>
  <si>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</si>
  <si>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</si>
  <si>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</si>
  <si>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</si>
  <si>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</si>
  <si>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</si>
  <si>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</si>
  <si>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</si>
  <si>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</si>
  <si>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</si>
  <si>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</si>
  <si>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</si>
  <si>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</si>
  <si>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</si>
  <si>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</si>
  <si>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</si>
  <si>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</si>
  <si>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</si>
  <si>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</si>
  <si>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</si>
  <si>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</si>
  <si>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</si>
  <si>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</si>
  <si>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</si>
  <si>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</si>
  <si>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</si>
  <si>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</si>
  <si>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</si>
  <si>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</si>
  <si>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</si>
  <si>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</si>
  <si>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</si>
  <si>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</si>
  <si>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</si>
  <si>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</si>
  <si>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</si>
  <si>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</si>
  <si>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</si>
  <si>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</si>
  <si>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</si>
  <si>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</si>
  <si>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</si>
  <si>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</si>
  <si>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</si>
  <si>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</si>
  <si>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</si>
  <si>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</si>
  <si>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</si>
  <si>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</si>
  <si>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</si>
  <si>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</si>
  <si>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</si>
  <si>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</si>
  <si>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</si>
  <si>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</si>
  <si>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</si>
  <si>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</si>
  <si>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</si>
  <si>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</si>
  <si>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</si>
  <si>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</si>
  <si>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</si>
  <si>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</si>
  <si>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</si>
  <si>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</si>
  <si>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</si>
  <si>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</si>
  <si>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</si>
  <si>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</si>
  <si>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</si>
  <si>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</si>
  <si>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</si>
  <si>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</si>
  <si>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</si>
  <si>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</si>
  <si>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</si>
  <si>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</si>
  <si>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</si>
  <si>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</si>
  <si>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</si>
  <si>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</si>
  <si>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</si>
  <si>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</si>
  <si>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</si>
  <si>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</si>
  <si>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</si>
  <si>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</si>
  <si>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</si>
  <si>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</si>
  <si>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</si>
  <si>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</si>
  <si>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</si>
  <si>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</si>
  <si>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</si>
  <si>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</si>
  <si>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</si>
  <si>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</si>
  <si>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</si>
  <si>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</si>
  <si>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</si>
  <si>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</si>
  <si>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</si>
  <si>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</si>
  <si>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</si>
  <si>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</si>
  <si>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</si>
  <si>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</si>
  <si>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</si>
  <si>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</si>
  <si>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</si>
  <si>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</si>
  <si>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</si>
  <si>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</si>
  <si>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</si>
  <si>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</si>
  <si>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</si>
  <si>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</si>
  <si>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</si>
  <si>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</si>
  <si>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</si>
  <si>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</si>
  <si>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</si>
  <si>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</si>
  <si>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</si>
  <si>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</si>
  <si>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</si>
  <si>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</si>
  <si>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</si>
  <si>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</si>
  <si>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</si>
  <si>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</si>
  <si>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</si>
  <si>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</si>
  <si>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</si>
  <si>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</si>
  <si>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</si>
  <si>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</si>
  <si>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</si>
  <si>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</si>
  <si>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</si>
  <si>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</si>
  <si>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</si>
  <si>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</si>
  <si>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</si>
  <si>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</si>
  <si>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</si>
  <si>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</si>
  <si>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</si>
  <si>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</si>
  <si>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</si>
  <si>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</si>
  <si>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</si>
  <si>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</si>
  <si>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</si>
  <si>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</si>
  <si>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</si>
  <si>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</si>
  <si>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</si>
  <si>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</si>
  <si>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</si>
  <si>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</si>
  <si>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</si>
  <si>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</si>
  <si>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</si>
  <si>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</si>
  <si>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</si>
  <si>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</si>
  <si>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</si>
  <si>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</si>
  <si>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</si>
  <si>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</si>
  <si>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</si>
  <si>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</si>
  <si>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</si>
  <si>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</si>
  <si>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</si>
  <si>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</si>
  <si>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</si>
  <si>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</si>
  <si>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</si>
  <si>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</si>
  <si>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</si>
  <si>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</si>
  <si>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</si>
  <si>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</si>
  <si>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</si>
  <si>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</si>
  <si>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</si>
  <si>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</si>
  <si>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</si>
  <si>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</si>
  <si>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</si>
  <si>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</si>
  <si>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</si>
  <si>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</si>
  <si>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</si>
  <si>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</si>
  <si>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</si>
  <si>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</si>
  <si>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</si>
  <si>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</si>
  <si>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</si>
  <si>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</si>
  <si>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</si>
  <si>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</si>
  <si>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</si>
  <si>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</si>
  <si>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</si>
  <si>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</si>
  <si>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</si>
  <si>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</si>
  <si>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</si>
  <si>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</si>
  <si>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</si>
  <si>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</si>
  <si>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</si>
  <si>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</si>
  <si>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</si>
  <si>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</si>
  <si>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</si>
  <si>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</si>
  <si>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</si>
  <si>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</si>
  <si>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</si>
  <si>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</si>
  <si>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</si>
  <si>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</si>
  <si>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</si>
  <si>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</si>
  <si>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</si>
  <si>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</si>
  <si>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</si>
  <si>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</si>
  <si>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</si>
  <si>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</si>
  <si>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</si>
  <si>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</si>
  <si>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</si>
  <si>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</si>
  <si>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</si>
  <si>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</si>
  <si>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</si>
  <si>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</si>
  <si>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</si>
  <si>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</si>
  <si>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</si>
  <si>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</si>
  <si>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</si>
  <si>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</si>
  <si>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</si>
  <si>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</si>
  <si>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</si>
  <si>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</si>
  <si>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</si>
  <si>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</si>
  <si>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</si>
  <si>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</si>
  <si>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</si>
  <si>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</si>
  <si>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</si>
  <si>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</si>
  <si>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</si>
  <si>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</si>
  <si>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</si>
  <si>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</si>
  <si>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</si>
  <si>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</si>
  <si>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</si>
  <si>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</si>
  <si>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</si>
  <si>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</si>
  <si>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</si>
  <si>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</si>
  <si>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</si>
  <si>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</si>
  <si>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</si>
  <si>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</si>
  <si>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</si>
  <si>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</si>
  <si>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</si>
  <si>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</si>
  <si>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</si>
  <si>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</si>
  <si>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</si>
  <si>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</si>
  <si>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</si>
  <si>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</si>
  <si>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</si>
  <si>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</si>
  <si>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</si>
  <si>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</si>
  <si>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</si>
  <si>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</si>
  <si>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</si>
  <si>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</si>
  <si>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</si>
  <si>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</si>
  <si>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</si>
  <si>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</si>
  <si>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</si>
  <si>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</si>
  <si>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</si>
  <si>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</si>
  <si>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</si>
  <si>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</si>
  <si>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</si>
  <si>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</si>
  <si>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</si>
  <si>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</si>
  <si>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</si>
  <si>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</si>
  <si>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</si>
  <si>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</si>
  <si>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</si>
  <si>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</si>
  <si>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</si>
  <si>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</si>
  <si>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</si>
  <si>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</si>
  <si>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</si>
  <si>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</si>
  <si>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</si>
  <si>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</si>
  <si>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</si>
  <si>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</si>
  <si>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</si>
  <si>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</si>
  <si>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</si>
  <si>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</si>
  <si>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</si>
  <si>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</si>
  <si>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</si>
  <si>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</si>
  <si>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</si>
  <si>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</si>
  <si>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</si>
  <si>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</si>
  <si>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</si>
  <si>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</si>
  <si>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</si>
  <si>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</si>
  <si>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</si>
  <si>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</si>
  <si>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</si>
  <si>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</si>
  <si>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</si>
  <si>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</si>
  <si>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</si>
  <si>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</si>
  <si>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</si>
  <si>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</si>
  <si>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</si>
  <si>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</si>
  <si>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</si>
  <si>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</si>
  <si>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</si>
  <si>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</si>
  <si>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</si>
  <si>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</si>
  <si>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</si>
  <si>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</si>
  <si>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</si>
  <si>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</si>
  <si>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</si>
  <si>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</si>
  <si>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</si>
  <si>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</si>
  <si>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</si>
  <si>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</si>
  <si>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</si>
  <si>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</si>
  <si>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</si>
  <si>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</si>
  <si>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</si>
  <si>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</si>
  <si>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</si>
  <si>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</si>
  <si>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</si>
  <si>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</si>
  <si>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</si>
  <si>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</si>
  <si>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</si>
  <si>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</si>
  <si>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</si>
  <si>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</si>
  <si>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</si>
  <si>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</si>
  <si>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</si>
  <si>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</si>
  <si>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</si>
  <si>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</si>
  <si>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</si>
  <si>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</si>
  <si>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</si>
  <si>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</si>
  <si>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</si>
  <si>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</si>
  <si>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</si>
  <si>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</si>
  <si>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</si>
  <si>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</si>
  <si>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</si>
  <si>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</si>
  <si>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</si>
  <si>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</si>
  <si>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</si>
  <si>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</si>
  <si>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</si>
  <si>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</si>
  <si>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</si>
  <si>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</si>
  <si>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</si>
  <si>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</si>
  <si>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</si>
  <si>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</si>
  <si>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</si>
  <si>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</si>
  <si>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</si>
  <si>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</si>
  <si>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</si>
  <si>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</si>
  <si>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</si>
  <si>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</si>
  <si>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</si>
  <si>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</si>
  <si>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</si>
  <si>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</si>
  <si>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</si>
  <si>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</si>
  <si>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</si>
  <si>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</si>
  <si>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</si>
  <si>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</si>
  <si>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</si>
  <si>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</si>
  <si>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</si>
  <si>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</si>
  <si>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</si>
  <si>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</si>
  <si>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</si>
  <si>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</si>
  <si>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</si>
  <si>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</si>
  <si>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</si>
  <si>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</si>
  <si>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</si>
  <si>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</si>
  <si>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</si>
  <si>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</si>
  <si>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</si>
  <si>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</si>
  <si>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</si>
  <si>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</si>
  <si>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</si>
  <si>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</si>
  <si>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</si>
  <si>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</si>
  <si>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</si>
  <si>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</si>
  <si>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</si>
  <si>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</si>
  <si>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</si>
  <si>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</si>
  <si>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</si>
  <si>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</si>
  <si>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</si>
  <si>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</si>
  <si>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</si>
  <si>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</si>
  <si>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</si>
  <si>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</si>
  <si>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</si>
  <si>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</si>
  <si>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</si>
  <si>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</si>
  <si>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</si>
  <si>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</si>
  <si>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</si>
  <si>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</si>
  <si>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</si>
  <si>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</si>
  <si>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</si>
  <si>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</si>
  <si>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</si>
  <si>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</si>
  <si>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</si>
  <si>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</si>
  <si>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</si>
  <si>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</si>
  <si>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</si>
  <si>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</si>
  <si>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</si>
  <si>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</si>
  <si>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</si>
  <si>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</si>
  <si>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</si>
  <si>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</si>
  <si>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</si>
  <si>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</si>
  <si>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</si>
  <si>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</si>
  <si>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</si>
  <si>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</si>
  <si>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</si>
  <si>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</si>
  <si>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</si>
  <si>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</si>
  <si>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</si>
  <si>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</si>
  <si>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</si>
  <si>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</si>
  <si>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</si>
  <si>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</si>
  <si>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</si>
  <si>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</si>
  <si>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</si>
  <si>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</si>
  <si>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</si>
  <si>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</si>
  <si>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</si>
  <si>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</si>
  <si>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</si>
  <si>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</si>
  <si>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</si>
  <si>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</si>
  <si>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</si>
  <si>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</si>
  <si>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</si>
  <si>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</si>
  <si>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</si>
  <si>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</si>
  <si>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</si>
  <si>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</si>
  <si>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</si>
  <si>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</si>
  <si>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</si>
  <si>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</si>
  <si>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</si>
  <si>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</si>
  <si>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</si>
  <si>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</si>
  <si>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</si>
  <si>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</si>
  <si>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</si>
  <si>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</si>
  <si>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</si>
  <si>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</si>
  <si>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</si>
  <si>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</si>
  <si>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</si>
  <si>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</si>
  <si>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</si>
  <si>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</si>
  <si>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</si>
  <si>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</si>
  <si>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</si>
  <si>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</si>
  <si>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</si>
  <si>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</si>
  <si>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</si>
  <si>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</si>
  <si>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</si>
  <si>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</si>
  <si>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</si>
  <si>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</si>
  <si>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</si>
  <si>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</si>
  <si>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</si>
  <si>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</si>
  <si>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</si>
  <si>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</si>
  <si>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</si>
  <si>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</si>
  <si>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</si>
  <si>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</si>
  <si>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</si>
  <si>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</si>
  <si>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</si>
  <si>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</si>
  <si>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</si>
  <si>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</si>
  <si>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</si>
  <si>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</si>
  <si>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</si>
  <si>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</si>
  <si>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</si>
  <si>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</si>
  <si>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</si>
  <si>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</si>
  <si>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</si>
  <si>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</si>
  <si>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</si>
  <si>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</si>
  <si>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</si>
  <si>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</si>
  <si>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</si>
  <si>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</si>
  <si>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</si>
  <si>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</si>
  <si>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</si>
  <si>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</si>
  <si>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</si>
  <si>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</si>
  <si>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</si>
  <si>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</si>
  <si>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</si>
  <si>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</si>
  <si>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</si>
  <si>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</si>
  <si>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</si>
  <si>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</si>
  <si>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</si>
  <si>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</si>
  <si>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</si>
  <si>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</si>
  <si>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</si>
  <si>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</si>
  <si>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</si>
  <si>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</si>
  <si>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</si>
  <si>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</si>
  <si>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</si>
  <si>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</si>
  <si>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</si>
  <si>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</si>
  <si>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</si>
  <si>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</si>
  <si>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</si>
  <si>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</si>
  <si>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</si>
  <si>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</si>
  <si>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</si>
  <si>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</si>
  <si>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</si>
  <si>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</si>
  <si>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</si>
  <si>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</si>
  <si>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</si>
  <si>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</si>
  <si>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</si>
  <si>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</si>
  <si>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</si>
  <si>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</si>
  <si>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</si>
  <si>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</si>
  <si>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</si>
  <si>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</si>
  <si>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</si>
  <si>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</si>
  <si>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</si>
  <si>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</si>
  <si>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</si>
  <si>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</si>
  <si>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</si>
  <si>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</si>
  <si>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</si>
  <si>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</si>
  <si>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</si>
  <si>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</si>
  <si>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</si>
  <si>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</si>
  <si>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</si>
  <si>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</si>
  <si>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</si>
  <si>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</si>
  <si>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</si>
  <si>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</si>
  <si>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</si>
  <si>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</si>
  <si>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</si>
  <si>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</si>
  <si>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</si>
  <si>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</si>
  <si>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</si>
  <si>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</si>
  <si>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</si>
  <si>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</si>
  <si>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</si>
  <si>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</si>
  <si>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</si>
  <si>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</si>
  <si>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</si>
  <si>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</si>
  <si>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</si>
  <si>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</si>
  <si>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</si>
  <si>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</si>
  <si>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</si>
  <si>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</si>
  <si>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</si>
  <si>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</si>
  <si>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</si>
  <si>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</si>
  <si>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</si>
  <si>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</si>
  <si>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</si>
  <si>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</si>
  <si>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</si>
  <si>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</si>
  <si>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</si>
  <si>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</si>
  <si>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</si>
  <si>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</si>
  <si>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</si>
  <si>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</si>
  <si>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</si>
  <si>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</si>
  <si>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</si>
  <si>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</si>
  <si>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</si>
  <si>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</si>
  <si>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</si>
  <si>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</si>
  <si>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</si>
  <si>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</si>
  <si>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</si>
  <si>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</si>
  <si>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</si>
  <si>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</si>
  <si>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</si>
  <si>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</si>
  <si>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</si>
  <si>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</si>
  <si>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</si>
  <si>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</si>
  <si>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</si>
  <si>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</si>
  <si>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</si>
  <si>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</si>
  <si>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</si>
  <si>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</si>
  <si>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</si>
  <si>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</si>
  <si>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</si>
  <si>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</si>
  <si>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</si>
  <si>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</si>
  <si>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</si>
  <si>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</si>
  <si>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</si>
  <si>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</si>
  <si>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</si>
  <si>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</si>
  <si>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</si>
  <si>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</si>
  <si>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</si>
  <si>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</si>
  <si>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</si>
  <si>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</si>
  <si>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</si>
  <si>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</si>
  <si>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</si>
  <si>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</si>
  <si>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</si>
  <si>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</si>
  <si>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</si>
  <si>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</si>
  <si>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</si>
  <si>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</si>
  <si>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</si>
  <si>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</si>
  <si>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</si>
  <si>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</si>
  <si>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</si>
  <si>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</si>
  <si>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</si>
  <si>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</si>
  <si>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</si>
  <si>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</si>
  <si>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</si>
  <si>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</si>
  <si>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</si>
  <si>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</si>
  <si>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</si>
  <si>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</si>
  <si>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</si>
  <si>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</si>
  <si>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</si>
  <si>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</si>
  <si>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</si>
  <si>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</si>
  <si>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</si>
  <si>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</si>
  <si>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</si>
  <si>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</si>
  <si>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</si>
  <si>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</si>
  <si>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</si>
  <si>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</si>
  <si>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</si>
  <si>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</si>
  <si>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</si>
  <si>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</si>
  <si>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</si>
  <si>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</si>
  <si>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</si>
  <si>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</si>
  <si>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</si>
  <si>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</si>
  <si>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</si>
  <si>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</si>
  <si>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</si>
  <si>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</si>
  <si>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</si>
  <si>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</si>
  <si>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</si>
  <si>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</si>
  <si>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</si>
  <si>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</si>
  <si>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</si>
  <si>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</si>
  <si>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</si>
  <si>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</si>
  <si>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</si>
  <si>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</si>
  <si>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</si>
  <si>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</si>
  <si>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</si>
  <si>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</si>
  <si>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</si>
  <si>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</si>
  <si>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</si>
  <si>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</si>
  <si>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</si>
  <si>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</si>
  <si>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</si>
  <si>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</si>
  <si>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</si>
  <si>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</si>
  <si>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</si>
  <si>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</si>
  <si>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</si>
  <si>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</si>
  <si>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</si>
  <si>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</si>
  <si>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</si>
  <si>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</si>
  <si>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</si>
  <si>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</si>
  <si>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</si>
  <si>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</si>
  <si>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</si>
  <si>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</si>
  <si>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</si>
  <si>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</si>
  <si>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</si>
  <si>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</si>
  <si>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</si>
  <si>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</si>
  <si>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</si>
  <si>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</si>
  <si>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</si>
  <si>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</si>
  <si>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</si>
  <si>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</si>
  <si>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</si>
  <si>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</si>
  <si>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</si>
  <si>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</si>
  <si>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</si>
  <si>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</si>
  <si>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</si>
  <si>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</si>
  <si>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</si>
  <si>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</si>
  <si>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</si>
  <si>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</si>
  <si>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</si>
  <si>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</si>
  <si>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</si>
  <si>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</si>
  <si>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</si>
  <si>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</si>
  <si>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</si>
  <si>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</si>
  <si>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</si>
  <si>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</si>
  <si>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</si>
  <si>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</si>
  <si>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</si>
  <si>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</si>
  <si>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</si>
  <si>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</si>
  <si>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</si>
  <si>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</si>
  <si>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</si>
  <si>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</si>
  <si>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</si>
  <si>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</si>
  <si>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</si>
  <si>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</si>
  <si>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</si>
  <si>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</si>
  <si>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</si>
  <si>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</si>
  <si>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</si>
  <si>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</si>
  <si>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</si>
  <si>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</si>
  <si>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</si>
  <si>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</si>
  <si>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</si>
  <si>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</si>
  <si>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</si>
  <si>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</si>
  <si>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</si>
  <si>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</si>
  <si>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</si>
  <si>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</si>
  <si>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</si>
  <si>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</si>
  <si>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</si>
  <si>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</si>
  <si>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</si>
  <si>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</si>
  <si>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</si>
  <si>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</si>
  <si>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</si>
  <si>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</si>
  <si>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</si>
  <si>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</si>
  <si>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</si>
  <si>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</si>
  <si>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</si>
  <si>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</si>
  <si>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</si>
  <si>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</si>
  <si>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</si>
  <si>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</si>
  <si>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</si>
  <si>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</si>
  <si>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</si>
  <si>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</si>
  <si>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</si>
  <si>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</si>
  <si>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</si>
  <si>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</si>
  <si>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</si>
  <si>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</si>
  <si>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</si>
  <si>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</si>
  <si>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</si>
  <si>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</si>
  <si>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</si>
  <si>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</si>
  <si>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</si>
  <si>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</si>
  <si>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</si>
  <si>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</si>
  <si>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</si>
  <si>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</si>
  <si>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</si>
  <si>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</si>
  <si>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</si>
  <si>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</si>
  <si>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</si>
  <si>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</si>
  <si>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</si>
  <si>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</si>
  <si>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</si>
  <si>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</si>
  <si>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</si>
  <si>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</si>
  <si>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</si>
  <si>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</si>
  <si>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</si>
  <si>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</si>
  <si>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</si>
  <si>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</si>
  <si>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</si>
  <si>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</si>
  <si>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</si>
  <si>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</si>
  <si>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</si>
  <si>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</si>
  <si>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</si>
  <si>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</si>
  <si>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</si>
  <si>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</si>
  <si>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</si>
  <si>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</si>
  <si>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</si>
  <si>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</si>
  <si>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</si>
  <si>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</si>
  <si>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</si>
  <si>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</si>
  <si>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</si>
  <si>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</si>
  <si>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</si>
  <si>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</si>
  <si>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</si>
  <si>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</si>
  <si>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</si>
  <si>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</si>
  <si>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</si>
  <si>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</si>
  <si>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</si>
  <si>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</si>
  <si>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</si>
  <si>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</si>
  <si>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</si>
  <si>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</si>
  <si>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</si>
  <si>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</si>
  <si>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</si>
  <si>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</si>
  <si>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</si>
  <si>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</si>
  <si>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</si>
  <si>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</si>
  <si>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</si>
  <si>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</si>
  <si>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</si>
  <si>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</si>
  <si>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</si>
  <si>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</si>
  <si>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</si>
  <si>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</si>
  <si>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</si>
  <si>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</si>
  <si>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</si>
  <si>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</si>
  <si>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</si>
  <si>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</si>
  <si>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</si>
  <si>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</si>
  <si>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</si>
  <si>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</si>
  <si>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</si>
  <si>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</si>
  <si>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</si>
  <si>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</si>
  <si>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</si>
  <si>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</si>
  <si>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</si>
  <si>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</si>
  <si>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</si>
  <si>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</si>
  <si>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</si>
  <si>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</si>
  <si>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</si>
  <si>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</si>
  <si>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</si>
  <si>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</si>
  <si>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</si>
  <si>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</si>
  <si>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</si>
  <si>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</si>
  <si>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</si>
  <si>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</si>
  <si>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</si>
  <si>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</si>
  <si>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</si>
  <si>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</si>
  <si>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</si>
  <si>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</si>
  <si>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</si>
  <si>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</si>
  <si>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</si>
  <si>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</si>
  <si>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</si>
  <si>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</si>
  <si>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</si>
  <si>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</si>
  <si>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</si>
  <si>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</si>
  <si>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</si>
  <si>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</si>
  <si>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</si>
  <si>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</si>
  <si>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</si>
  <si>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</si>
  <si>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</si>
  <si>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</si>
  <si>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</si>
  <si>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</si>
  <si>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</si>
  <si>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</si>
  <si>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</si>
  <si>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</si>
  <si>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</si>
  <si>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</si>
  <si>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</si>
  <si>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</si>
  <si>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</si>
  <si>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</si>
  <si>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</si>
  <si>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</si>
  <si>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</si>
  <si>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</si>
  <si>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</si>
  <si>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</si>
  <si>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</si>
  <si>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</si>
  <si>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</si>
  <si>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</si>
  <si>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</si>
  <si>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</si>
  <si>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</si>
  <si>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</si>
  <si>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</si>
  <si>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</si>
  <si>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</si>
  <si>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</si>
  <si>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</si>
  <si>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</si>
  <si>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</si>
  <si>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</si>
  <si>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</si>
  <si>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</si>
  <si>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</si>
  <si>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</si>
  <si>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</si>
  <si>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</si>
  <si>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</si>
  <si>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</si>
  <si>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</si>
  <si>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</si>
  <si>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</si>
  <si>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</si>
  <si>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</si>
  <si>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</si>
  <si>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</si>
  <si>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</si>
  <si>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</si>
  <si>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</si>
  <si>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</si>
  <si>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</si>
  <si>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</si>
  <si>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</si>
  <si>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</si>
  <si>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</si>
  <si>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</si>
  <si>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</si>
  <si>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</si>
  <si>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</si>
  <si>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</si>
  <si>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</si>
  <si>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</si>
  <si>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</si>
  <si>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</si>
  <si>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</si>
  <si>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</si>
  <si>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</si>
  <si>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</si>
  <si>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</si>
  <si>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</si>
  <si>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</si>
  <si>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</si>
  <si>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</si>
  <si>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</si>
  <si>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</si>
  <si>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</si>
  <si>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</si>
  <si>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</si>
  <si>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</si>
  <si>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</si>
  <si>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</si>
  <si>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</si>
  <si>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</si>
  <si>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</si>
  <si>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</si>
  <si>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</si>
  <si>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</si>
  <si>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</si>
  <si>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</si>
  <si>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</si>
  <si>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</si>
  <si>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</si>
  <si>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</si>
  <si>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</si>
  <si>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</si>
  <si>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</si>
  <si>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</si>
  <si>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</si>
  <si>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</si>
  <si>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</si>
  <si>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</si>
  <si>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</si>
  <si>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</si>
  <si>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</si>
  <si>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</si>
  <si>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</si>
  <si>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</si>
  <si>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</si>
  <si>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</si>
  <si>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</si>
  <si>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</si>
  <si>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</si>
  <si>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</si>
  <si>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</si>
  <si>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</si>
  <si>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</si>
  <si>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</si>
  <si>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</si>
  <si>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</si>
  <si>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</si>
  <si>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</si>
  <si>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</si>
  <si>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</si>
  <si>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</si>
  <si>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</si>
  <si>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</si>
  <si>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</si>
  <si>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</si>
  <si>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</si>
  <si>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</si>
  <si>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</si>
  <si>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</si>
  <si>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</si>
  <si>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</si>
  <si>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</si>
  <si>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</si>
  <si>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</si>
  <si>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</si>
  <si>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</si>
  <si>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</si>
  <si>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</si>
  <si>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</si>
  <si>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</si>
  <si>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</si>
  <si>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</si>
  <si>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</si>
  <si>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</si>
  <si>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</si>
  <si>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</si>
  <si>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</si>
  <si>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</si>
  <si>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</si>
  <si>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</si>
  <si>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</si>
  <si>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</si>
  <si>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</si>
  <si>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</si>
  <si>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</si>
  <si>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</si>
  <si>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</si>
  <si>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</si>
  <si>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</si>
  <si>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</si>
  <si>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</si>
  <si>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</si>
  <si>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</si>
  <si>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</si>
  <si>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</si>
  <si>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</si>
  <si>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</si>
  <si>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</si>
  <si>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</si>
  <si>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</si>
  <si>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</si>
  <si>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</si>
  <si>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</si>
  <si>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</si>
  <si>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</si>
  <si>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</si>
  <si>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</si>
  <si>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</si>
  <si>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</si>
  <si>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</si>
  <si>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</si>
  <si>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</si>
  <si>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</si>
  <si>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</si>
  <si>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</si>
  <si>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</si>
  <si>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</si>
  <si>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</si>
  <si>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</si>
  <si>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</si>
  <si>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</si>
  <si>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</si>
  <si>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</si>
  <si>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</si>
  <si>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</si>
  <si>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</si>
  <si>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</si>
  <si>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</si>
  <si>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</si>
  <si>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</si>
  <si>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</si>
  <si>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</si>
  <si>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</si>
  <si>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</si>
  <si>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</si>
  <si>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</si>
  <si>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</si>
  <si>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</si>
  <si>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</si>
  <si>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</si>
  <si>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</si>
  <si>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</si>
  <si>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</si>
  <si>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</si>
  <si>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</si>
  <si>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</si>
  <si>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</si>
  <si>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</si>
  <si>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</si>
  <si>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</si>
  <si>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</si>
  <si>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</si>
  <si>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</si>
  <si>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</si>
  <si>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</si>
  <si>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</si>
  <si>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</si>
  <si>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</si>
  <si>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</si>
  <si>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</si>
  <si>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</si>
  <si>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</si>
  <si>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</si>
  <si>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</si>
  <si>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</si>
  <si>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</si>
  <si>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</si>
  <si>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</si>
  <si>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</si>
  <si>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</si>
  <si>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</si>
  <si>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</si>
  <si>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</si>
  <si>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</si>
  <si>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</si>
  <si>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</si>
  <si>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</si>
  <si>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</si>
  <si>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</si>
  <si>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</si>
  <si>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</si>
  <si>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</si>
  <si>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</si>
  <si>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</si>
  <si>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</si>
  <si>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</si>
  <si>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</si>
  <si>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</si>
  <si>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</si>
  <si>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</si>
  <si>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</si>
  <si>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</si>
  <si>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</si>
  <si>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</si>
  <si>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</si>
  <si>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</si>
  <si>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</si>
  <si>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</si>
  <si>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</si>
  <si>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</si>
  <si>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</si>
  <si>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</si>
  <si>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</si>
  <si>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</si>
  <si>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</si>
  <si>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</si>
  <si>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</si>
  <si>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</si>
  <si>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</si>
  <si>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</si>
  <si>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</si>
  <si>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</si>
  <si>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</si>
  <si>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</si>
  <si>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</si>
  <si>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</si>
  <si>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</si>
  <si>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</si>
  <si>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</si>
  <si>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</si>
  <si>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</si>
  <si>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</si>
  <si>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</si>
  <si>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</si>
  <si>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</si>
  <si>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</si>
  <si>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</si>
  <si>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</si>
  <si>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</si>
  <si>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</si>
  <si>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</si>
  <si>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</si>
  <si>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</si>
  <si>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</si>
  <si>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</si>
  <si>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</si>
  <si>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</si>
  <si>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</si>
  <si>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</si>
  <si>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</si>
  <si>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</si>
  <si>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</si>
  <si>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</si>
  <si>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</si>
  <si>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</si>
  <si>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</si>
  <si>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</si>
  <si>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</si>
  <si>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</si>
  <si>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</si>
  <si>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</si>
  <si>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</si>
  <si>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</si>
  <si>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</si>
  <si>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</si>
  <si>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</si>
  <si>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</si>
  <si>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</si>
  <si>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</si>
  <si>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</si>
  <si>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</si>
  <si>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</si>
  <si>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</si>
  <si>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</si>
  <si>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</si>
  <si>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</si>
  <si>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</si>
  <si>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</si>
  <si>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</si>
  <si>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</si>
  <si>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</si>
  <si>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</si>
  <si>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</si>
  <si>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</si>
  <si>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</si>
  <si>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</si>
  <si>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</si>
  <si>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</si>
  <si>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</si>
  <si>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</si>
  <si>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</si>
  <si>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</si>
  <si>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</si>
  <si>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</si>
  <si>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</si>
  <si>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</si>
  <si>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</si>
  <si>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</si>
  <si>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</si>
  <si>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</si>
  <si>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</si>
  <si>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</si>
  <si>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</si>
  <si>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</si>
  <si>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</si>
  <si>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</si>
  <si>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</si>
  <si>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</si>
  <si>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</si>
  <si>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</si>
  <si>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</si>
  <si>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</si>
  <si>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</si>
  <si>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</si>
  <si>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</si>
  <si>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</si>
  <si>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</si>
  <si>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</si>
  <si>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</si>
  <si>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</si>
  <si>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</si>
  <si>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</si>
  <si>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</si>
  <si>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</si>
  <si>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</si>
  <si>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</si>
  <si>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</si>
  <si>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</si>
  <si>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</si>
  <si>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</si>
  <si>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</si>
  <si>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</si>
  <si>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</si>
  <si>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</si>
  <si>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</si>
  <si>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</si>
  <si>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</si>
  <si>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</si>
  <si>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</si>
  <si>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</si>
  <si>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</si>
  <si>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</si>
  <si>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</si>
  <si>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</si>
  <si>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</si>
  <si>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</si>
  <si>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</si>
  <si>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</si>
  <si>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</si>
  <si>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</si>
  <si>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</si>
  <si>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</si>
  <si>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</si>
  <si>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</si>
  <si>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</si>
  <si>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</si>
  <si>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</si>
  <si>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</si>
  <si>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</si>
  <si>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</si>
  <si>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</si>
  <si>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</si>
  <si>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</si>
  <si>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</si>
  <si>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</si>
  <si>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</si>
  <si>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</si>
  <si>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</si>
  <si>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</si>
  <si>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</si>
  <si>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</si>
  <si>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</si>
  <si>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</si>
  <si>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</si>
  <si>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</si>
  <si>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</si>
  <si>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</si>
  <si>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</si>
  <si>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</si>
  <si>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</si>
  <si>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</si>
  <si>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</si>
  <si>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</si>
  <si>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</si>
  <si>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</si>
  <si>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</si>
  <si>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</si>
  <si>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</si>
  <si>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</si>
  <si>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</si>
  <si>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</si>
  <si>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</si>
  <si>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</si>
  <si>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</si>
  <si>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</si>
  <si>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</si>
  <si>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</si>
  <si>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</si>
  <si>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</si>
  <si>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</si>
  <si>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</si>
  <si>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</si>
  <si>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</si>
  <si>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</si>
  <si>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</si>
  <si>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</si>
  <si>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</si>
  <si>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</si>
  <si>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</si>
  <si>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</si>
  <si>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</si>
  <si>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</si>
  <si>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</si>
  <si>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</si>
  <si>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</si>
  <si>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</si>
  <si>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</si>
  <si>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</si>
  <si>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</si>
  <si>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</si>
  <si>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</si>
  <si>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</si>
  <si>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</si>
  <si>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</si>
  <si>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</si>
  <si>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</si>
  <si>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</si>
  <si>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</si>
  <si>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</si>
  <si>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</si>
  <si>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</si>
  <si>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</si>
  <si>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</si>
  <si>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</si>
  <si>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</si>
  <si>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</si>
  <si>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</si>
  <si>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</si>
  <si>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</si>
  <si>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</si>
  <si>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</si>
  <si>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</si>
  <si>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</si>
  <si>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</si>
  <si>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</si>
  <si>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</si>
  <si>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</si>
  <si>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</si>
  <si>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</si>
  <si>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</si>
  <si>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</si>
  <si>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</si>
  <si>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</si>
  <si>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</si>
  <si>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</si>
  <si>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</si>
  <si>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</si>
  <si>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</si>
  <si>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</si>
  <si>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</si>
  <si>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</si>
  <si>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</si>
  <si>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</si>
  <si>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</si>
  <si>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</si>
  <si>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</si>
  <si>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</si>
  <si>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</si>
  <si>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</si>
  <si>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</si>
  <si>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</si>
  <si>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</si>
  <si>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</si>
  <si>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</si>
  <si>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</si>
  <si>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</si>
  <si>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</si>
  <si>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</si>
  <si>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</si>
  <si>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</si>
  <si>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</si>
  <si>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</si>
  <si>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</si>
  <si>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</si>
  <si>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</si>
  <si>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</si>
  <si>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</si>
  <si>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</si>
  <si>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</si>
  <si>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</si>
  <si>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</si>
  <si>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</si>
  <si>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</si>
  <si>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</si>
  <si>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</si>
  <si>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</si>
  <si>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</si>
  <si>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</si>
  <si>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</si>
  <si>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</si>
  <si>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</si>
  <si>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</si>
  <si>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</si>
  <si>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</si>
  <si>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</si>
  <si>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</si>
  <si>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</si>
  <si>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</si>
  <si>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</si>
  <si>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</si>
  <si>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</si>
  <si>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</si>
  <si>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</si>
  <si>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</si>
  <si>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</si>
  <si>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</si>
  <si>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</si>
  <si>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</si>
  <si>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</si>
  <si>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</si>
  <si>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</si>
  <si>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</si>
  <si>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</si>
  <si>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</si>
  <si>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</si>
  <si>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</si>
  <si>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</si>
  <si>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</si>
  <si>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</si>
  <si>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</si>
  <si>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</si>
  <si>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</si>
  <si>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</si>
  <si>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</si>
  <si>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</si>
  <si>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</si>
  <si>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</si>
  <si>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</si>
  <si>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</si>
  <si>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</si>
  <si>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</si>
  <si>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</si>
  <si>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</si>
  <si>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</si>
  <si>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</si>
  <si>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</si>
  <si>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</si>
  <si>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</si>
  <si>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</si>
  <si>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</si>
  <si>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</si>
  <si>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</si>
  <si>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</si>
  <si>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</si>
  <si>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</si>
  <si>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</si>
  <si>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</si>
  <si>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</si>
  <si>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</si>
  <si>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</si>
  <si>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</si>
  <si>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</si>
  <si>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</si>
  <si>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</si>
  <si>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</si>
  <si>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</si>
  <si>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</si>
  <si>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</si>
  <si>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</si>
  <si>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</si>
  <si>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</si>
  <si>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</si>
  <si>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</si>
  <si>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</si>
  <si>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</si>
  <si>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</si>
  <si>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</si>
  <si>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</si>
  <si>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</si>
  <si>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</si>
  <si>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</si>
  <si>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</si>
  <si>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</si>
  <si>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</si>
  <si>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</si>
  <si>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</si>
  <si>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</si>
  <si>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</si>
  <si>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</si>
  <si>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</si>
  <si>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</si>
  <si>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</si>
  <si>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</si>
  <si>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</si>
  <si>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</si>
  <si>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</si>
  <si>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</si>
  <si>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</si>
  <si>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</si>
  <si>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</si>
  <si>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</si>
  <si>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</si>
  <si>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</si>
  <si>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</si>
  <si>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</si>
  <si>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</si>
  <si>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</si>
  <si>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</si>
  <si>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</si>
  <si>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</si>
  <si>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</si>
  <si>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</si>
  <si>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</si>
  <si>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</si>
  <si>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</si>
  <si>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</si>
  <si>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</si>
  <si>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</si>
  <si>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</si>
  <si>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</si>
  <si>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</si>
  <si>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</si>
  <si>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</si>
  <si>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</si>
  <si>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</si>
  <si>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</si>
  <si>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</si>
  <si>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</si>
  <si>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</si>
  <si>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</si>
  <si>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</si>
  <si>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</si>
  <si>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</si>
  <si>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</si>
  <si>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</si>
  <si>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</si>
  <si>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</si>
  <si>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</si>
  <si>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</si>
  <si>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</si>
  <si>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</si>
  <si>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</si>
  <si>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</si>
  <si>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</si>
  <si>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</si>
  <si>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</si>
  <si>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</si>
  <si>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</si>
  <si>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</si>
  <si>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</si>
  <si>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</si>
  <si>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</si>
  <si>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</si>
  <si>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</si>
  <si>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</si>
  <si>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</si>
  <si>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</si>
  <si>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</si>
  <si>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</si>
  <si>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</si>
  <si>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</si>
  <si>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</si>
  <si>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</si>
  <si>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</si>
  <si>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</si>
  <si>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</si>
  <si>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</si>
  <si>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</si>
  <si>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</si>
  <si>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</si>
  <si>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</si>
  <si>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</si>
  <si>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</si>
  <si>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</si>
  <si>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</si>
  <si>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</si>
  <si>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</si>
  <si>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</si>
  <si>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</si>
  <si>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</si>
  <si>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</si>
  <si>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</si>
  <si>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</si>
  <si>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</si>
  <si>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</si>
  <si>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</si>
  <si>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</si>
  <si>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</si>
  <si>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</si>
  <si>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</si>
  <si>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</si>
  <si>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</si>
  <si>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</si>
  <si>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</si>
  <si>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</si>
  <si>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</si>
  <si>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</si>
  <si>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</si>
  <si>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</si>
  <si>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</si>
  <si>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</si>
  <si>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</si>
  <si>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</si>
  <si>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</si>
  <si>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</si>
  <si>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</si>
  <si>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</si>
  <si>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</si>
  <si>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</si>
  <si>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</si>
  <si>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</si>
  <si>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</si>
  <si>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</si>
  <si>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</si>
  <si>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</si>
  <si>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</si>
  <si>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</si>
  <si>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</si>
  <si>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</si>
  <si>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</si>
  <si>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</si>
  <si>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</si>
  <si>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</si>
  <si>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</si>
  <si>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</si>
  <si>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</si>
  <si>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</si>
  <si>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</si>
  <si>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</si>
  <si>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</si>
  <si>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</si>
  <si>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</si>
  <si>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</si>
  <si>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</si>
  <si>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</si>
  <si>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</si>
  <si>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</si>
  <si>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</si>
  <si>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</si>
  <si>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</si>
  <si>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</si>
  <si>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</si>
  <si>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</si>
  <si>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</si>
  <si>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</si>
  <si>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</si>
  <si>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</si>
  <si>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</si>
  <si>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</si>
  <si>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</si>
  <si>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</si>
  <si>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</si>
  <si>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</si>
  <si>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</si>
  <si>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</si>
  <si>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</si>
  <si>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</si>
  <si>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</si>
  <si>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</si>
  <si>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</si>
  <si>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</si>
  <si>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</si>
  <si>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</si>
  <si>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</si>
  <si>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</si>
  <si>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</si>
  <si>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</si>
  <si>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</si>
  <si>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</si>
  <si>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</si>
  <si>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</si>
  <si>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</si>
  <si>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</si>
  <si>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</si>
  <si>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</si>
  <si>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</si>
  <si>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</si>
  <si>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</si>
  <si>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</si>
  <si>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</si>
  <si>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</si>
  <si>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</si>
  <si>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</si>
  <si>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</si>
  <si>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</si>
  <si>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</si>
  <si>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</si>
  <si>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</si>
  <si>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</si>
  <si>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</si>
  <si>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</si>
  <si>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</si>
  <si>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</si>
  <si>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</si>
  <si>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</si>
  <si>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</si>
  <si>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</si>
  <si>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</si>
  <si>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</si>
  <si>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</si>
  <si>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</si>
  <si>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</si>
  <si>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</si>
  <si>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</si>
  <si>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</si>
  <si>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</si>
  <si>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</si>
  <si>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</si>
  <si>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</si>
  <si>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</si>
  <si>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</si>
  <si>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</si>
  <si>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</si>
  <si>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</si>
  <si>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</si>
  <si>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</si>
  <si>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</si>
  <si>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</si>
  <si>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</si>
  <si>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</si>
  <si>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</si>
  <si>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</si>
  <si>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</si>
  <si>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</si>
  <si>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</si>
  <si>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</si>
  <si>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</si>
  <si>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</si>
  <si>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</si>
  <si>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</si>
  <si>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</si>
  <si>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</si>
  <si>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</si>
  <si>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</si>
  <si>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</si>
  <si>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</si>
  <si>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</si>
  <si>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</si>
  <si>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</si>
  <si>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</si>
  <si>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</si>
  <si>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</si>
  <si>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</si>
  <si>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</si>
  <si>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</si>
  <si>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</si>
  <si>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</si>
  <si>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</si>
  <si>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</si>
  <si>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</si>
  <si>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</si>
  <si>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</si>
  <si>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</si>
  <si>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</si>
  <si>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</si>
  <si>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</si>
  <si>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</si>
  <si>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</si>
  <si>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</si>
  <si>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</si>
  <si>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</si>
  <si>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</si>
  <si>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</si>
  <si>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</si>
  <si>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</si>
  <si>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</si>
  <si>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</si>
  <si>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</si>
  <si>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</si>
  <si>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</si>
  <si>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</si>
  <si>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</si>
  <si>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</si>
  <si>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</si>
  <si>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</si>
  <si>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</si>
  <si>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</si>
  <si>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</si>
  <si>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</si>
  <si>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</si>
  <si>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</si>
  <si>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</si>
  <si>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</si>
  <si>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</si>
  <si>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</si>
  <si>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</si>
  <si>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</si>
  <si>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</si>
  <si>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</si>
  <si>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</si>
  <si>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</si>
  <si>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</si>
  <si>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</si>
  <si>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</si>
  <si>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</si>
  <si>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</si>
  <si>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</si>
  <si>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</si>
  <si>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</si>
  <si>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</si>
  <si>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</si>
  <si>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</si>
  <si>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</si>
  <si>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</si>
  <si>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</si>
  <si>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</si>
  <si>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</si>
  <si>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</si>
  <si>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</si>
  <si>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</si>
  <si>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</si>
  <si>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</si>
  <si>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</si>
  <si>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</si>
  <si>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</si>
  <si>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</si>
  <si>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</si>
  <si>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</si>
  <si>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</si>
  <si>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</si>
  <si>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</si>
  <si>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</si>
  <si>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</si>
  <si>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</si>
  <si>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</si>
  <si>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</si>
  <si>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</si>
  <si>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</si>
  <si>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</si>
  <si>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</si>
  <si>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</si>
  <si>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</si>
  <si>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</si>
  <si>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</si>
  <si>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</si>
  <si>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</si>
  <si>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</si>
  <si>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</si>
  <si>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</si>
  <si>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</si>
  <si>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</si>
  <si>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</si>
  <si>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</si>
  <si>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</si>
  <si>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</si>
  <si>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</si>
  <si>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</si>
  <si>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</si>
  <si>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</si>
  <si>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</si>
  <si>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</si>
  <si>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</si>
  <si>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</si>
  <si>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</si>
  <si>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</si>
  <si>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</si>
  <si>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</si>
  <si>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</si>
  <si>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</si>
  <si>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</si>
  <si>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</si>
  <si>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</si>
  <si>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</si>
  <si>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</si>
  <si>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</si>
  <si>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</si>
  <si>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</si>
  <si>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</si>
  <si>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</si>
  <si>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</si>
  <si>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</si>
  <si>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</si>
  <si>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</si>
  <si>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</si>
  <si>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</si>
  <si>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</si>
  <si>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</si>
  <si>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</si>
  <si>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</si>
  <si>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</si>
  <si>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</si>
  <si>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</si>
  <si>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</si>
  <si>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</si>
  <si>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</si>
  <si>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</si>
  <si>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</si>
  <si>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</si>
  <si>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</si>
  <si>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</si>
  <si>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</si>
  <si>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</si>
  <si>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</si>
  <si>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</si>
  <si>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</si>
  <si>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</si>
  <si>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</si>
  <si>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</si>
  <si>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</si>
  <si>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</si>
  <si>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</si>
  <si>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</si>
  <si>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</si>
  <si>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</si>
  <si>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</si>
  <si>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</si>
  <si>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</si>
  <si>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</si>
  <si>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</si>
  <si>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</si>
  <si>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</si>
  <si>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</si>
  <si>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</si>
  <si>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</si>
  <si>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</si>
  <si>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</si>
  <si>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</si>
  <si>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</si>
  <si>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</si>
  <si>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</si>
  <si>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</si>
  <si>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</si>
  <si>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</si>
  <si>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</si>
  <si>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</si>
  <si>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</si>
  <si>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</si>
  <si>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</si>
  <si>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</si>
  <si>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</si>
  <si>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</si>
  <si>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</si>
  <si>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</si>
  <si>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</si>
  <si>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</si>
  <si>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</si>
  <si>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</si>
  <si>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</si>
  <si>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</si>
  <si>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</si>
  <si>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</si>
  <si>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</si>
  <si>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</si>
  <si>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</si>
  <si>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</si>
  <si>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</si>
  <si>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</si>
  <si>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</si>
  <si>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</si>
  <si>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</si>
  <si>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</si>
  <si>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</si>
  <si>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</si>
  <si>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</si>
  <si>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</si>
  <si>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</si>
  <si>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</si>
  <si>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</si>
  <si>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</si>
  <si>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</si>
  <si>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</si>
  <si>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</si>
  <si>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</si>
  <si>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</si>
  <si>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</si>
  <si>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</si>
  <si>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</si>
  <si>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</si>
  <si>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</si>
  <si>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</si>
  <si>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</si>
  <si>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</si>
  <si>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</si>
  <si>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</si>
  <si>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</si>
  <si>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</si>
  <si>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</si>
  <si>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</si>
  <si>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</si>
  <si>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</si>
  <si>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</si>
  <si>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</si>
  <si>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</si>
  <si>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</si>
  <si>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</si>
  <si>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</si>
  <si>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</si>
  <si>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</si>
  <si>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</si>
  <si>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</si>
  <si>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</si>
  <si>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</si>
  <si>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</si>
  <si>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</si>
  <si>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</si>
  <si>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</si>
  <si>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</si>
  <si>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</si>
  <si>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</si>
  <si>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</si>
  <si>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</si>
  <si>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</si>
  <si>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</si>
  <si>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</si>
  <si>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</si>
  <si>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</si>
  <si>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</si>
  <si>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</si>
  <si>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</si>
  <si>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</si>
  <si>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</si>
  <si>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</si>
  <si>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</si>
  <si>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</si>
  <si>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</si>
  <si>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</si>
  <si>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</si>
  <si>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</si>
  <si>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</si>
  <si>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</si>
  <si>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</si>
  <si>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</si>
  <si>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</si>
  <si>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</si>
  <si>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</si>
  <si>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</si>
  <si>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</si>
  <si>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</si>
  <si>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</si>
  <si>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</si>
  <si>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</si>
  <si>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</si>
  <si>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</si>
  <si>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</si>
  <si>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</si>
  <si>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</si>
  <si>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</si>
  <si>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</si>
  <si>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</si>
  <si>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</si>
  <si>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</si>
  <si>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</si>
  <si>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</si>
  <si>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</si>
  <si>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</si>
  <si>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</si>
  <si>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</si>
  <si>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</si>
  <si>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</si>
  <si>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</si>
  <si>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</si>
  <si>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</si>
  <si>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</si>
  <si>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</si>
  <si>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</si>
  <si>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</si>
  <si>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</si>
  <si>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</si>
  <si>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</si>
  <si>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</si>
  <si>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</si>
  <si>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</si>
  <si>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</si>
  <si>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</si>
  <si>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</si>
  <si>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</si>
  <si>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</si>
  <si>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</si>
  <si>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</si>
  <si>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</si>
  <si>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</si>
  <si>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</si>
  <si>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</si>
  <si>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</si>
  <si>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</si>
  <si>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</si>
  <si>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</si>
  <si>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</si>
  <si>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</si>
  <si>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</si>
  <si>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</si>
  <si>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</si>
  <si>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</si>
  <si>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</si>
  <si>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</si>
  <si>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</si>
  <si>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</si>
  <si>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</si>
  <si>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</si>
  <si>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</si>
  <si>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</si>
  <si>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</si>
  <si>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</si>
  <si>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</si>
  <si>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</si>
  <si>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</si>
  <si>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</si>
  <si>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</si>
  <si>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</si>
  <si>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</si>
  <si>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</si>
  <si>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</si>
  <si>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</si>
  <si>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</si>
  <si>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</si>
  <si>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</si>
  <si>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</si>
  <si>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</si>
  <si>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</si>
  <si>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</si>
  <si>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</si>
  <si>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</si>
  <si>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</si>
  <si>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</si>
  <si>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</si>
  <si>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</si>
  <si>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</si>
  <si>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</si>
  <si>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</si>
  <si>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</si>
  <si>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</si>
  <si>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</si>
  <si>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</si>
  <si>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</si>
  <si>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</si>
  <si>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</si>
  <si>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</si>
  <si>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</si>
  <si>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</si>
  <si>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</si>
  <si>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</si>
  <si>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</si>
  <si>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</si>
  <si>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</si>
  <si>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</si>
  <si>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</si>
  <si>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</si>
  <si>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</si>
  <si>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</si>
  <si>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</si>
  <si>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</si>
  <si>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</si>
  <si>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</si>
  <si>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</si>
  <si>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</si>
  <si>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</si>
  <si>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</si>
  <si>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</si>
  <si>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</si>
  <si>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</si>
  <si>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</si>
  <si>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</si>
  <si>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</si>
  <si>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</si>
  <si>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</si>
  <si>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</si>
  <si>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</si>
  <si>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</si>
  <si>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</si>
  <si>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</si>
  <si>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</si>
  <si>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</si>
  <si>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</si>
  <si>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</si>
  <si>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</si>
  <si>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</si>
  <si>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</si>
  <si>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</si>
  <si>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</si>
  <si>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</si>
  <si>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</si>
  <si>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</si>
  <si>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</si>
  <si>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</si>
  <si>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</si>
  <si>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</si>
  <si>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</si>
  <si>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</si>
  <si>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</si>
  <si>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</si>
  <si>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</si>
  <si>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</si>
  <si>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</si>
  <si>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</si>
  <si>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</si>
  <si>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</si>
  <si>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</si>
  <si>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</si>
  <si>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</si>
  <si>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</si>
  <si>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</si>
  <si>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</si>
  <si>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</si>
  <si>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</si>
  <si>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</si>
  <si>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</si>
  <si>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</si>
  <si>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</si>
  <si>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</si>
  <si>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</si>
  <si>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</si>
  <si>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</si>
  <si>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</si>
  <si>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</si>
  <si>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</si>
  <si>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</si>
  <si>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</si>
  <si>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</si>
  <si>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</si>
  <si>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</si>
  <si>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</si>
  <si>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</si>
  <si>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</si>
  <si>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</si>
  <si>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</si>
  <si>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</si>
  <si>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</si>
  <si>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</si>
  <si>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</si>
  <si>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</si>
  <si>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</si>
  <si>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</si>
  <si>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</si>
  <si>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</si>
  <si>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</si>
  <si>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</si>
  <si>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</si>
  <si>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</si>
  <si>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</si>
  <si>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</si>
  <si>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</si>
  <si>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</si>
  <si>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</si>
  <si>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</si>
  <si>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</si>
  <si>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</si>
  <si>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</si>
  <si>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</si>
  <si>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</si>
  <si>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</si>
  <si>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</si>
  <si>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</si>
  <si>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</si>
  <si>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</si>
  <si>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</si>
  <si>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</si>
  <si>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</si>
  <si>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</si>
  <si>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</si>
  <si>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</si>
  <si>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</si>
  <si>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</si>
  <si>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</si>
  <si>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</si>
  <si>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</si>
  <si>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</si>
  <si>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</si>
  <si>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</si>
  <si>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</si>
  <si>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</si>
  <si>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</si>
  <si>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</si>
  <si>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</si>
  <si>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</si>
  <si>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</si>
  <si>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</si>
  <si>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</si>
  <si>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</si>
  <si>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</si>
  <si>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</si>
  <si>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</si>
  <si>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</si>
  <si>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</si>
  <si>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</si>
  <si>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</si>
  <si>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</si>
  <si>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</si>
  <si>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</si>
  <si>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</si>
  <si>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</si>
  <si>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</si>
  <si>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</si>
  <si>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</si>
  <si>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</si>
  <si>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</si>
  <si>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</si>
  <si>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</si>
  <si>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</si>
  <si>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</si>
  <si>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</si>
  <si>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</si>
  <si>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</si>
  <si>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</si>
  <si>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</si>
  <si>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</si>
  <si>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</si>
  <si>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</si>
  <si>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</si>
  <si>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</si>
  <si>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</si>
  <si>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</si>
  <si>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</si>
  <si>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</si>
  <si>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</si>
  <si>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</si>
  <si>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</si>
  <si>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</si>
  <si>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</si>
  <si>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</si>
  <si>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</si>
  <si>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</si>
  <si>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</si>
  <si>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</si>
  <si>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</si>
  <si>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</si>
  <si>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</si>
  <si>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</si>
  <si>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</si>
  <si>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</si>
  <si>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</si>
  <si>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</si>
  <si>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</si>
  <si>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</si>
  <si>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</si>
  <si>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</si>
  <si>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</si>
  <si>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</si>
  <si>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</si>
  <si>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</si>
  <si>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</si>
  <si>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</si>
  <si>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</si>
  <si>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</si>
  <si>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</si>
  <si>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</si>
  <si>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</si>
  <si>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</si>
  <si>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</si>
  <si>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</si>
  <si>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</si>
  <si>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</si>
  <si>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</si>
  <si>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</si>
  <si>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</si>
  <si>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</si>
  <si>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</si>
  <si>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</si>
  <si>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</si>
  <si>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</si>
  <si>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</si>
  <si>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</si>
  <si>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</si>
  <si>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</si>
  <si>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</si>
  <si>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</si>
  <si>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</si>
  <si>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</si>
  <si>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</si>
  <si>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</si>
  <si>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</si>
  <si>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</si>
  <si>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</si>
  <si>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</si>
  <si>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</si>
  <si>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</si>
  <si>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</si>
  <si>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</si>
  <si>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</si>
  <si>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</si>
  <si>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</si>
  <si>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</si>
  <si>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</si>
  <si>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</si>
  <si>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</si>
  <si>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</si>
  <si>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</si>
  <si>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</si>
  <si>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</si>
  <si>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</si>
  <si>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</si>
  <si>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</si>
  <si>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</si>
  <si>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</si>
  <si>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</si>
  <si>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</si>
  <si>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</si>
  <si>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</si>
  <si>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</si>
  <si>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</si>
  <si>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</si>
  <si>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</si>
  <si>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</si>
  <si>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</si>
  <si>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</si>
  <si>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</si>
  <si>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</si>
  <si>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</si>
  <si>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</si>
  <si>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</si>
  <si>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</si>
  <si>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</si>
  <si>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</si>
  <si>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</si>
  <si>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</si>
  <si>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</si>
  <si>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</si>
  <si>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</si>
  <si>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</si>
  <si>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</si>
  <si>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</si>
  <si>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</si>
  <si>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</si>
  <si>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</si>
  <si>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</si>
  <si>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</si>
  <si>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</si>
  <si>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</si>
  <si>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</si>
  <si>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</si>
  <si>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</si>
  <si>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</si>
  <si>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</si>
  <si>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</si>
  <si>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</si>
  <si>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</si>
  <si>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</si>
  <si>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</si>
  <si>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</si>
  <si>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</si>
  <si>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</si>
  <si>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</si>
  <si>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</si>
  <si>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</si>
  <si>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</si>
  <si>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</si>
  <si>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</si>
  <si>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</si>
  <si>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</si>
  <si>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</si>
  <si>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</si>
  <si>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</si>
  <si>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</si>
  <si>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</si>
  <si>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</si>
  <si>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</si>
  <si>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</si>
  <si>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</si>
  <si>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</si>
  <si>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</si>
  <si>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</si>
  <si>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</si>
  <si>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</si>
  <si>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</si>
  <si>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</si>
  <si>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</si>
  <si>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</si>
  <si>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</si>
  <si>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</si>
  <si>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</si>
  <si>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</si>
  <si>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</si>
  <si>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</si>
  <si>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</si>
  <si>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</si>
  <si>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</si>
  <si>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</si>
  <si>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</si>
  <si>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</si>
  <si>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</si>
  <si>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</si>
  <si>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</si>
  <si>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</si>
  <si>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</si>
  <si>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</si>
  <si>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</si>
  <si>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</si>
  <si>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</si>
  <si>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</si>
  <si>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</si>
  <si>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</si>
  <si>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</si>
  <si>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</si>
  <si>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</si>
  <si>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</si>
  <si>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</si>
  <si>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</si>
  <si>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</si>
  <si>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</si>
  <si>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</si>
  <si>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</si>
  <si>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</si>
  <si>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</si>
  <si>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</si>
  <si>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</si>
  <si>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</si>
  <si>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</si>
  <si>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</si>
  <si>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</si>
  <si>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</si>
  <si>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</si>
  <si>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</si>
  <si>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</si>
  <si>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</si>
  <si>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</si>
  <si>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</si>
  <si>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</si>
  <si>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</si>
  <si>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</si>
  <si>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</si>
  <si>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</si>
  <si>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</si>
  <si>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</si>
  <si>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</si>
  <si>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</si>
  <si>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</si>
  <si>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</si>
  <si>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</si>
  <si>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</si>
  <si>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</si>
  <si>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</si>
  <si>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</si>
  <si>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</si>
  <si>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</si>
  <si>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</si>
  <si>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</si>
  <si>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</si>
  <si>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</si>
  <si>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</si>
  <si>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</si>
  <si>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</si>
  <si>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</si>
  <si>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</si>
  <si>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</si>
  <si>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</si>
  <si>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</si>
  <si>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</si>
  <si>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</si>
  <si>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</si>
  <si>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</si>
  <si>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</si>
  <si>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</si>
  <si>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</si>
  <si>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</si>
  <si>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</si>
  <si>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</si>
  <si>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</si>
  <si>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</si>
  <si>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</si>
  <si>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</si>
  <si>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</si>
  <si>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</si>
  <si>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</si>
  <si>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</si>
  <si>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</si>
  <si>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</si>
  <si>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</si>
  <si>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</si>
  <si>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</si>
  <si>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</si>
  <si>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</si>
  <si>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</si>
  <si>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</si>
  <si>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</si>
  <si>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</si>
  <si>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</si>
  <si>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</si>
  <si>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</si>
  <si>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</si>
  <si>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</si>
  <si>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</si>
  <si>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</si>
  <si>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</si>
  <si>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</si>
  <si>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</si>
  <si>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</si>
  <si>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</si>
  <si>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</si>
  <si>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</si>
  <si>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</si>
  <si>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</si>
  <si>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</si>
  <si>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</si>
  <si>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</si>
  <si>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</si>
  <si>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</si>
  <si>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</si>
  <si>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</si>
  <si>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</si>
  <si>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</si>
  <si>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</si>
  <si>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</si>
  <si>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</si>
  <si>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</si>
  <si>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</si>
  <si>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</si>
  <si>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</si>
  <si>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</si>
  <si>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</si>
  <si>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</si>
  <si>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</si>
  <si>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</si>
  <si>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</si>
  <si>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</si>
  <si>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</si>
  <si>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</si>
  <si>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</si>
  <si>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</si>
  <si>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</si>
  <si>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</si>
  <si>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</si>
  <si>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</si>
  <si>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</si>
  <si>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</si>
  <si>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</si>
  <si>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</si>
  <si>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</si>
  <si>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</si>
  <si>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</si>
  <si>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</si>
  <si>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</si>
  <si>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</si>
  <si>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</si>
  <si>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</si>
  <si>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</si>
  <si>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</si>
  <si>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</si>
  <si>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</si>
  <si>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</si>
  <si>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</si>
  <si>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</si>
  <si>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</si>
  <si>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</si>
  <si>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</si>
  <si>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</si>
  <si>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</si>
  <si>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</si>
  <si>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</si>
  <si>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</si>
  <si>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</si>
  <si>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</si>
  <si>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</si>
  <si>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</si>
  <si>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</si>
  <si>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</si>
  <si>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</si>
  <si>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</si>
  <si>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</si>
  <si>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</si>
  <si>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</si>
  <si>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</si>
  <si>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</si>
  <si>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</si>
  <si>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</si>
  <si>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</si>
  <si>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</si>
  <si>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</si>
  <si>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</si>
  <si>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</si>
  <si>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</si>
  <si>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</si>
  <si>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</si>
  <si>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</si>
  <si>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</si>
  <si>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</si>
  <si>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</si>
  <si>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</si>
  <si>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</si>
  <si>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</si>
  <si>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</si>
  <si>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</si>
  <si>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</si>
  <si>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</si>
  <si>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</si>
  <si>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</si>
  <si>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</si>
  <si>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</si>
  <si>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</si>
  <si>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</si>
  <si>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</si>
  <si>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</si>
  <si>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</si>
  <si>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</si>
  <si>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</si>
  <si>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</si>
  <si>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</si>
  <si>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</si>
  <si>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</si>
  <si>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</si>
  <si>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</si>
  <si>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</si>
  <si>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</si>
  <si>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</si>
  <si>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</si>
  <si>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</si>
  <si>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</si>
  <si>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</si>
  <si>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</si>
  <si>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</si>
  <si>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</si>
  <si>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</si>
  <si>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</si>
  <si>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</si>
  <si>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</si>
  <si>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</si>
  <si>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</si>
  <si>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</si>
  <si>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</si>
  <si>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</si>
  <si>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</si>
  <si>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</si>
  <si>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</si>
  <si>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</si>
  <si>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</si>
  <si>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</si>
  <si>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</si>
  <si>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</si>
  <si>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</si>
  <si>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</si>
  <si>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</si>
  <si>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</si>
  <si>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</si>
  <si>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</si>
  <si>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</si>
  <si>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</si>
  <si>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</si>
  <si>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</si>
  <si>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</si>
  <si>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</si>
  <si>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</si>
  <si>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</si>
  <si>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</si>
  <si>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</si>
  <si>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</si>
  <si>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</si>
  <si>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</si>
  <si>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</si>
  <si>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</si>
  <si>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</si>
  <si>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</si>
  <si>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</si>
  <si>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</si>
  <si>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</si>
  <si>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</si>
  <si>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</si>
  <si>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</si>
  <si>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</si>
  <si>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</si>
  <si>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</si>
  <si>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</si>
  <si>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</si>
  <si>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</si>
  <si>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</si>
  <si>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</si>
  <si>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</si>
  <si>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</si>
  <si>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</si>
  <si>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</si>
  <si>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</si>
  <si>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</si>
  <si>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</si>
  <si>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</si>
  <si>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</si>
  <si>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</si>
  <si>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</si>
  <si>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</si>
  <si>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</si>
  <si>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</si>
  <si>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</si>
  <si>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</si>
  <si>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</si>
  <si>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</si>
  <si>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</si>
  <si>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</si>
  <si>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</si>
  <si>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</si>
  <si>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</si>
  <si>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</si>
  <si>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</si>
  <si>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</si>
  <si>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</si>
  <si>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</si>
  <si>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</si>
  <si>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</si>
  <si>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</si>
  <si>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</si>
  <si>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</si>
  <si>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</si>
  <si>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</si>
  <si>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</si>
  <si>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</si>
  <si>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</si>
  <si>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</si>
  <si>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</si>
  <si>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</si>
  <si>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</si>
  <si>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</si>
  <si>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</si>
  <si>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</si>
  <si>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</si>
  <si>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</si>
  <si>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</si>
  <si>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</si>
  <si>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</si>
  <si>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</si>
  <si>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</si>
  <si>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</si>
  <si>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</si>
  <si>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</si>
  <si>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</si>
  <si>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</si>
  <si>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</si>
  <si>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</si>
  <si>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</si>
  <si>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</si>
  <si>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</si>
  <si>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</si>
  <si>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</si>
  <si>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</si>
  <si>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</si>
  <si>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</si>
  <si>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</si>
  <si>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</si>
  <si>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</si>
  <si>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</si>
  <si>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</si>
  <si>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</si>
  <si>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</si>
  <si>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</si>
  <si>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</si>
  <si>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</si>
  <si>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</si>
  <si>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</si>
  <si>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</si>
  <si>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</si>
  <si>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</si>
  <si>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</si>
  <si>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</si>
  <si>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</si>
  <si>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</si>
  <si>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</si>
  <si>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</si>
  <si>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</si>
  <si>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</si>
  <si>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</si>
  <si>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</si>
  <si>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</si>
  <si>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</si>
  <si>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</si>
  <si>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</si>
  <si>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</si>
  <si>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</si>
  <si>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</si>
  <si>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</si>
  <si>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</si>
  <si>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</si>
  <si>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</si>
  <si>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</si>
  <si>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</si>
  <si>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</si>
  <si>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</si>
  <si>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</si>
  <si>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</si>
  <si>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</si>
  <si>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</si>
  <si>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</si>
  <si>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</si>
  <si>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</si>
  <si>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</si>
  <si>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</si>
  <si>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</si>
  <si>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</si>
  <si>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</si>
  <si>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</si>
  <si>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</si>
  <si>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</si>
  <si>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</si>
  <si>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</si>
  <si>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</si>
  <si>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</si>
  <si>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</si>
  <si>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</si>
  <si>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</si>
  <si>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</si>
  <si>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</si>
  <si>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</si>
  <si>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</si>
  <si>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</si>
  <si>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</si>
  <si>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</si>
  <si>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</si>
  <si>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</si>
  <si>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</si>
  <si>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</si>
  <si>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</si>
  <si>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</si>
  <si>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</si>
  <si>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</si>
  <si>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</si>
  <si>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</si>
  <si>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</si>
  <si>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</si>
  <si>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</si>
  <si>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</si>
  <si>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</si>
  <si>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</si>
  <si>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</si>
  <si>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</si>
  <si>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</si>
  <si>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</si>
  <si>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</si>
  <si>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</si>
  <si>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</si>
  <si>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</si>
  <si>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</si>
  <si>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</si>
  <si>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</si>
  <si>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</si>
  <si>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</si>
  <si>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</si>
  <si>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</si>
  <si>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</si>
  <si>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</si>
  <si>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</si>
  <si>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</si>
  <si>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</si>
  <si>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</si>
  <si>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</si>
  <si>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</si>
  <si>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</si>
  <si>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</si>
  <si>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</si>
  <si>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</si>
  <si>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</si>
  <si>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</si>
  <si>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</si>
  <si>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</si>
  <si>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</si>
  <si>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</si>
  <si>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</si>
  <si>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</si>
  <si>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</si>
  <si>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</si>
  <si>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</si>
  <si>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</si>
  <si>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</si>
  <si>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</si>
  <si>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</si>
  <si>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</si>
  <si>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</si>
  <si>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</si>
  <si>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</si>
  <si>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</si>
  <si>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</si>
  <si>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</si>
  <si>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</si>
  <si>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</si>
  <si>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</si>
  <si>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</si>
  <si>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</si>
  <si>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</si>
  <si>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</si>
  <si>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</si>
  <si>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</si>
  <si>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</si>
  <si>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</si>
  <si>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</si>
  <si>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</si>
  <si>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</si>
  <si>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</si>
  <si>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</si>
  <si>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</si>
  <si>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</si>
  <si>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</si>
  <si>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</si>
  <si>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</si>
  <si>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</si>
  <si>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</si>
  <si>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</si>
  <si>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</si>
  <si>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</si>
  <si>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</si>
  <si>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</si>
  <si>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</si>
  <si>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</si>
  <si>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</si>
  <si>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</si>
  <si>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</si>
  <si>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</si>
  <si>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</si>
  <si>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</si>
  <si>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</si>
  <si>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</si>
  <si>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</si>
  <si>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</si>
  <si>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</si>
  <si>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</si>
  <si>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</si>
  <si>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</si>
  <si>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</si>
  <si>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</si>
  <si>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</si>
  <si>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</si>
  <si>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</si>
  <si>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</si>
  <si>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</si>
  <si>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</si>
  <si>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</si>
  <si>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</si>
  <si>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</si>
  <si>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</si>
  <si>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</si>
  <si>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</si>
  <si>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</si>
  <si>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</si>
  <si>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</si>
  <si>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</si>
  <si>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</si>
  <si>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</si>
  <si>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</si>
  <si>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</si>
  <si>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</si>
  <si>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</si>
  <si>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</si>
  <si>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</si>
  <si>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</si>
  <si>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</si>
  <si>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</si>
  <si>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</si>
  <si>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</si>
  <si>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</si>
  <si>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</si>
  <si>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</si>
  <si>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</si>
  <si>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</si>
  <si>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</si>
  <si>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</si>
  <si>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</si>
  <si>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</si>
  <si>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</si>
  <si>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</si>
  <si>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</si>
  <si>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</si>
  <si>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</si>
  <si>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</si>
  <si>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</si>
  <si>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</si>
  <si>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</si>
  <si>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</si>
  <si>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</si>
  <si>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</si>
  <si>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</si>
  <si>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</si>
  <si>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</si>
  <si>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</si>
  <si>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</si>
  <si>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</si>
  <si>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</si>
  <si>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</si>
  <si>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</si>
  <si>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</si>
  <si>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</si>
  <si>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</si>
  <si>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</si>
  <si>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</si>
  <si>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</si>
  <si>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</si>
  <si>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</si>
  <si>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</si>
  <si>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</si>
  <si>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</si>
  <si>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</si>
  <si>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</si>
  <si>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</si>
  <si>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</si>
  <si>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</si>
  <si>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</si>
  <si>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</si>
  <si>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</si>
  <si>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</si>
  <si>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</si>
  <si>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</si>
  <si>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</si>
  <si>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</si>
  <si>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</si>
  <si>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</si>
  <si>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</si>
  <si>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</si>
  <si>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</si>
  <si>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</si>
  <si>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</si>
  <si>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</si>
  <si>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</si>
  <si>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</si>
  <si>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</si>
  <si>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</si>
  <si>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</si>
  <si>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</si>
  <si>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</si>
  <si>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</si>
  <si>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</si>
  <si>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</si>
  <si>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</si>
  <si>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</si>
  <si>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</si>
  <si>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</si>
  <si>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</si>
  <si>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</si>
  <si>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</si>
  <si>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</si>
  <si>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</si>
  <si>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</si>
  <si>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</si>
  <si>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</si>
  <si>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</si>
  <si>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</si>
  <si>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</si>
  <si>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</si>
  <si>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</si>
  <si>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</si>
  <si>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</si>
  <si>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</si>
  <si>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</si>
  <si>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</si>
  <si>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</si>
  <si>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</si>
  <si>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</si>
  <si>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</si>
  <si>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</si>
  <si>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</si>
  <si>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</si>
  <si>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</si>
  <si>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</si>
  <si>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</si>
  <si>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</si>
  <si>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</si>
  <si>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</si>
  <si>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</si>
  <si>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</si>
  <si>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</si>
  <si>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</si>
  <si>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</si>
  <si>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</si>
  <si>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</si>
  <si>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</si>
  <si>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</si>
  <si>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</si>
  <si>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</si>
  <si>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</si>
  <si>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</si>
  <si>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</si>
  <si>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</si>
  <si>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</si>
  <si>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</si>
  <si>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</si>
  <si>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</si>
  <si>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</si>
  <si>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</si>
  <si>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</si>
  <si>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</si>
  <si>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</si>
  <si>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</si>
  <si>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</si>
  <si>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</si>
  <si>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</si>
  <si>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</si>
  <si>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</si>
  <si>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</si>
  <si>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</si>
  <si>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</si>
  <si>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</si>
  <si>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</si>
  <si>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</si>
  <si>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</si>
  <si>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</si>
  <si>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</si>
  <si>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</si>
  <si>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</si>
  <si>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</si>
  <si>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</si>
  <si>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</si>
  <si>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</si>
  <si>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</si>
  <si>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</si>
  <si>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</si>
  <si>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</si>
  <si>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</si>
  <si>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</si>
  <si>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</si>
  <si>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</si>
  <si>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</si>
  <si>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</si>
  <si>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</si>
  <si>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</si>
  <si>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</si>
  <si>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</si>
  <si>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</si>
  <si>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</si>
  <si>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</si>
  <si>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</si>
  <si>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</si>
  <si>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</si>
  <si>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</si>
  <si>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</si>
  <si>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</si>
  <si>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</si>
  <si>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</si>
  <si>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</si>
  <si>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</si>
  <si>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</si>
  <si>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</si>
  <si>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</si>
  <si>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</si>
  <si>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</si>
  <si>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</si>
  <si>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</si>
  <si>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</si>
  <si>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</si>
  <si>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</si>
  <si>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</si>
  <si>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</si>
  <si>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</si>
  <si>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</si>
  <si>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</si>
  <si>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</si>
  <si>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</si>
  <si>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</si>
  <si>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</si>
  <si>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</si>
  <si>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</si>
  <si>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</si>
  <si>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</si>
  <si>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</si>
  <si>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</si>
  <si>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</si>
  <si>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</si>
  <si>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</si>
  <si>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</si>
  <si>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</si>
  <si>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</si>
  <si>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</si>
  <si>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</si>
  <si>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</si>
  <si>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</si>
  <si>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</si>
  <si>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</si>
  <si>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</si>
  <si>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</si>
  <si>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</si>
  <si>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</si>
  <si>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</si>
  <si>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</si>
  <si>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</si>
  <si>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</si>
  <si>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</si>
  <si>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</si>
  <si>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</si>
  <si>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</si>
  <si>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</si>
  <si>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</si>
  <si>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</si>
  <si>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</si>
  <si>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</si>
  <si>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</si>
  <si>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</si>
  <si>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</si>
  <si>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</si>
  <si>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</si>
  <si>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</si>
  <si>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</si>
  <si>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</si>
  <si>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</si>
  <si>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</si>
  <si>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</si>
  <si>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</si>
  <si>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</si>
  <si>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</si>
  <si>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</si>
  <si>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</si>
  <si>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</si>
  <si>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</si>
  <si>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</si>
  <si>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</si>
  <si>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</si>
  <si>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</si>
  <si>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</si>
  <si>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</si>
  <si>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</si>
  <si>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</si>
  <si>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</si>
  <si>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</si>
  <si>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</si>
  <si>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</si>
  <si>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</si>
  <si>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</si>
  <si>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</si>
  <si>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</si>
  <si>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</si>
  <si>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</si>
  <si>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</si>
  <si>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</si>
  <si>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</si>
  <si>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</si>
  <si>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</si>
  <si>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</si>
  <si>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</si>
  <si>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</si>
  <si>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</si>
  <si>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</si>
  <si>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</si>
  <si>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</si>
  <si>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</si>
  <si>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</si>
  <si>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</si>
  <si>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</si>
  <si>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</si>
  <si>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</si>
  <si>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</si>
  <si>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</si>
  <si>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</si>
  <si>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</si>
  <si>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</si>
  <si>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</si>
  <si>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</si>
  <si>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</si>
  <si>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</si>
  <si>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</si>
  <si>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</si>
  <si>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</si>
  <si>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</si>
  <si>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</si>
  <si>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</si>
  <si>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</si>
  <si>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</si>
  <si>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</si>
  <si>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</si>
  <si>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</si>
  <si>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</si>
  <si>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</si>
  <si>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</si>
  <si>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</si>
  <si>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</si>
  <si>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</si>
  <si>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</si>
  <si>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</si>
  <si>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</si>
  <si>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</si>
  <si>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</si>
  <si>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</si>
  <si>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</si>
  <si>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</si>
  <si>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</si>
  <si>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</si>
  <si>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</si>
  <si>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</si>
  <si>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</si>
  <si>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</si>
  <si>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</si>
  <si>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</si>
  <si>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</si>
  <si>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</si>
  <si>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</si>
  <si>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</si>
  <si>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</si>
  <si>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</si>
  <si>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</si>
  <si>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</si>
  <si>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</si>
  <si>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</si>
  <si>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</si>
  <si>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</si>
  <si>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</si>
  <si>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</si>
  <si>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</si>
  <si>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</si>
  <si>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</si>
  <si>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</si>
  <si>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</si>
  <si>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</si>
  <si>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</si>
  <si>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</si>
  <si>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</si>
  <si>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</si>
  <si>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</si>
  <si>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</si>
  <si>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</si>
  <si>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</si>
  <si>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</si>
  <si>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</si>
  <si>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</si>
  <si>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</si>
  <si>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</si>
  <si>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</si>
  <si>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</si>
  <si>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</si>
  <si>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</si>
  <si>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</si>
  <si>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</si>
  <si>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</si>
  <si>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</si>
  <si>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</si>
  <si>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</si>
  <si>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</si>
  <si>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</si>
  <si>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</si>
  <si>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</si>
  <si>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</si>
  <si>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</si>
  <si>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</si>
  <si>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</si>
  <si>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</si>
  <si>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</si>
  <si>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</si>
  <si>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</si>
  <si>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</si>
  <si>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</si>
  <si>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</si>
  <si>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</si>
  <si>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</si>
  <si>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</si>
  <si>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</si>
  <si>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</si>
  <si>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</si>
  <si>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</si>
  <si>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</si>
  <si>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</si>
  <si>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</si>
  <si>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</si>
  <si>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</si>
  <si>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</si>
  <si>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</si>
  <si>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</si>
  <si>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</si>
  <si>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</si>
  <si>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</si>
  <si>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</si>
  <si>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</si>
  <si>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</si>
  <si>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</si>
  <si>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</si>
  <si>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</si>
  <si>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</si>
  <si>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</si>
  <si>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</si>
  <si>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</si>
  <si>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</si>
  <si>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</si>
  <si>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</si>
  <si>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</si>
  <si>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</si>
  <si>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</si>
  <si>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</si>
  <si>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</si>
  <si>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</si>
  <si>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</si>
  <si>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</si>
  <si>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</si>
  <si>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</si>
  <si>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</si>
  <si>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</si>
  <si>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</si>
  <si>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</si>
  <si>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</si>
  <si>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</si>
  <si>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</si>
  <si>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</si>
  <si>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</si>
  <si>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</si>
  <si>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</si>
  <si>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</si>
  <si>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</si>
  <si>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</si>
  <si>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</si>
  <si>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</si>
  <si>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</si>
  <si>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</si>
  <si>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</si>
  <si>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</si>
  <si>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</si>
  <si>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</si>
  <si>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</si>
  <si>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</si>
  <si>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</si>
  <si>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</si>
  <si>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</si>
  <si>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</si>
  <si>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</si>
  <si>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</si>
  <si>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</si>
  <si>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</si>
  <si>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</si>
  <si>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</si>
  <si>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</si>
  <si>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</si>
  <si>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</si>
  <si>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</si>
  <si>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</si>
  <si>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</si>
  <si>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</si>
  <si>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</si>
  <si>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</si>
  <si>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</si>
  <si>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</si>
  <si>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</si>
  <si>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</si>
  <si>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</si>
  <si>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</si>
  <si>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</si>
  <si>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</si>
  <si>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</si>
  <si>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</si>
  <si>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</si>
  <si>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</si>
  <si>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</si>
  <si>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</si>
  <si>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</si>
  <si>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</si>
  <si>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</si>
  <si>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</si>
  <si>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</si>
  <si>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</si>
  <si>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</si>
  <si>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</si>
  <si>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</si>
  <si>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</si>
  <si>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</si>
  <si>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</si>
  <si>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</si>
  <si>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</si>
  <si>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</si>
  <si>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</si>
  <si>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</si>
  <si>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</si>
  <si>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</si>
  <si>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</si>
  <si>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</si>
  <si>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</si>
  <si>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</si>
  <si>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</si>
  <si>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</si>
  <si>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</si>
  <si>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</si>
  <si>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</si>
  <si>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</si>
  <si>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</si>
  <si>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</si>
  <si>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</si>
  <si>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</si>
  <si>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</si>
  <si>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</si>
  <si>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</si>
  <si>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</si>
  <si>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</si>
  <si>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</si>
  <si>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</si>
  <si>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</si>
  <si>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</si>
  <si>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</si>
  <si>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</si>
  <si>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</si>
  <si>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</si>
  <si>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</si>
  <si>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</si>
  <si>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</si>
  <si>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</si>
  <si>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</si>
  <si>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</si>
  <si>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</si>
  <si>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</si>
  <si>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</si>
  <si>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</si>
  <si>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</si>
  <si>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</si>
  <si>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</si>
  <si>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</si>
  <si>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</si>
  <si>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</si>
  <si>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</si>
  <si>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</si>
  <si>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</si>
  <si>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</si>
  <si>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</si>
  <si>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</si>
  <si>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</si>
  <si>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</si>
  <si>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</si>
  <si>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</si>
  <si>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</si>
  <si>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</si>
  <si>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</si>
  <si>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</si>
  <si>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</si>
  <si>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</si>
  <si>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</si>
  <si>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</si>
  <si>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</si>
  <si>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</si>
  <si>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</si>
  <si>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</si>
  <si>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</si>
  <si>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</si>
  <si>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</si>
  <si>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</si>
  <si>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</si>
  <si>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</si>
  <si>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</si>
  <si>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</si>
  <si>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</si>
  <si>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</si>
  <si>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</si>
  <si>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</si>
  <si>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</si>
  <si>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</si>
  <si>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</si>
  <si>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</si>
  <si>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</si>
  <si>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</si>
  <si>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</si>
  <si>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</si>
  <si>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</si>
  <si>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</si>
  <si>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</si>
  <si>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</si>
  <si>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</si>
  <si>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</si>
  <si>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</si>
  <si>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</si>
  <si>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</si>
  <si>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</si>
  <si>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</si>
  <si>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</si>
  <si>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</si>
  <si>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</si>
  <si>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</si>
  <si>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</si>
  <si>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</si>
  <si>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</si>
  <si>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</si>
  <si>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</si>
  <si>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</si>
  <si>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</si>
  <si>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</si>
  <si>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</si>
  <si>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</si>
  <si>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</si>
  <si>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</si>
  <si>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</si>
  <si>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</si>
  <si>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</si>
  <si>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</si>
  <si>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</si>
  <si>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</si>
  <si>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</si>
  <si>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</si>
  <si>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</si>
  <si>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</si>
  <si>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</si>
  <si>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</si>
  <si>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</si>
  <si>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</si>
  <si>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</si>
  <si>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</si>
  <si>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</si>
  <si>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</si>
  <si>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</si>
  <si>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</si>
  <si>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</si>
  <si>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</si>
  <si>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</si>
  <si>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</si>
  <si>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</si>
  <si>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</si>
  <si>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</si>
  <si>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</si>
  <si>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</si>
  <si>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</si>
  <si>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</si>
  <si>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</si>
  <si>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</si>
  <si>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</si>
  <si>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</si>
  <si>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</si>
  <si>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</si>
  <si>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</si>
  <si>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</si>
  <si>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</si>
  <si>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</si>
  <si>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</si>
  <si>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</si>
  <si>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</si>
  <si>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</si>
  <si>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</si>
  <si>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</si>
  <si>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</si>
  <si>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</si>
  <si>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</si>
  <si>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</si>
  <si>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</si>
  <si>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</si>
  <si>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</si>
  <si>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</si>
  <si>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</si>
  <si>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</si>
  <si>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</si>
  <si>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</si>
  <si>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</si>
  <si>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</si>
  <si>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</si>
  <si>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</si>
  <si>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</si>
  <si>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</si>
  <si>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</si>
  <si>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</si>
  <si>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</si>
  <si>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</si>
  <si>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</si>
  <si>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</si>
  <si>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</si>
  <si>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</si>
  <si>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</si>
  <si>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</si>
  <si>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</si>
  <si>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</si>
  <si>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</si>
  <si>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</si>
  <si>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</si>
  <si>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</si>
  <si>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</si>
  <si>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</si>
  <si>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</si>
  <si>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</si>
  <si>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</si>
  <si>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</si>
  <si>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</si>
  <si>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</si>
  <si>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</si>
  <si>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</si>
  <si>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</si>
  <si>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</si>
  <si>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</si>
  <si>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</si>
  <si>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</si>
  <si>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</si>
  <si>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</si>
  <si>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</si>
  <si>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</si>
  <si>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</si>
  <si>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</si>
  <si>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</si>
  <si>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</si>
  <si>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</si>
  <si>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</si>
  <si>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</si>
  <si>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</si>
  <si>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</si>
  <si>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</si>
  <si>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</si>
  <si>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</si>
  <si>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</si>
  <si>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</si>
  <si>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</si>
  <si>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</si>
  <si>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</si>
  <si>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</si>
  <si>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</si>
  <si>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</si>
  <si>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</si>
  <si>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</si>
  <si>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</si>
  <si>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</si>
  <si>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</si>
  <si>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</si>
  <si>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</si>
  <si>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</si>
  <si>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</si>
  <si>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</si>
  <si>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</si>
  <si>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</si>
  <si>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</si>
  <si>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</si>
  <si>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</si>
  <si>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</si>
  <si>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</si>
  <si>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</si>
  <si>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</si>
  <si>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</si>
  <si>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</si>
  <si>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</si>
  <si>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</si>
  <si>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</si>
  <si>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</si>
  <si>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</si>
  <si>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</si>
  <si>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</si>
  <si>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</si>
  <si>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</si>
  <si>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</si>
  <si>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</si>
  <si>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</si>
  <si>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</si>
  <si>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</si>
  <si>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</si>
  <si>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</si>
  <si>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</si>
  <si>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</si>
  <si>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</si>
  <si>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</si>
  <si>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</si>
  <si>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</si>
  <si>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</si>
  <si>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</si>
  <si>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</si>
  <si>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</si>
  <si>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</si>
  <si>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</si>
  <si>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</si>
  <si>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</si>
  <si>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</si>
  <si>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</si>
  <si>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</si>
  <si>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</si>
  <si>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</si>
  <si>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</si>
  <si>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</si>
  <si>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</si>
  <si>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</si>
  <si>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</si>
  <si>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</si>
  <si>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</si>
  <si>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</si>
  <si>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</si>
  <si>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</si>
  <si>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</si>
  <si>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</si>
  <si>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</si>
  <si>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</si>
  <si>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</si>
  <si>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</si>
  <si>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</si>
  <si>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</si>
  <si>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</si>
  <si>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</si>
  <si>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</si>
  <si>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</si>
  <si>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</si>
  <si>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</si>
  <si>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</si>
  <si>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</si>
  <si>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</si>
  <si>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</si>
  <si>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</si>
  <si>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</si>
  <si>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</si>
  <si>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</si>
  <si>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</si>
  <si>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</si>
  <si>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</si>
  <si>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</si>
  <si>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</si>
  <si>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</si>
  <si>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</si>
  <si>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</si>
  <si>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</si>
  <si>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</si>
  <si>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</si>
  <si>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</si>
  <si>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</si>
  <si>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</si>
  <si>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</si>
  <si>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</si>
  <si>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</si>
  <si>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</si>
  <si>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</si>
  <si>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</si>
  <si>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</si>
  <si>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</si>
  <si>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</si>
  <si>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</si>
  <si>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</si>
  <si>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</si>
  <si>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</si>
  <si>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</si>
  <si>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</si>
  <si>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</si>
  <si>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</si>
  <si>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</si>
  <si>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</si>
  <si>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</si>
  <si>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</si>
  <si>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</si>
  <si>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</si>
  <si>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</si>
  <si>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</si>
  <si>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</si>
  <si>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</si>
  <si>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</si>
  <si>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</si>
  <si>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</si>
  <si>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</si>
  <si>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</si>
  <si>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</si>
  <si>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</si>
  <si>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</si>
  <si>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</si>
  <si>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</si>
  <si>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</si>
  <si>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</si>
  <si>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</si>
  <si>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</si>
  <si>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</si>
  <si>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</si>
  <si>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</si>
  <si>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</si>
  <si>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</si>
  <si>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</si>
  <si>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</si>
  <si>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</si>
  <si>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</si>
  <si>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</si>
  <si>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</si>
  <si>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</si>
  <si>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</si>
  <si>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</si>
  <si>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</si>
  <si>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</si>
  <si>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</si>
  <si>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</si>
  <si>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</si>
  <si>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</si>
  <si>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</si>
  <si>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</si>
  <si>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</si>
  <si>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</si>
  <si>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</si>
  <si>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</si>
  <si>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</si>
  <si>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</si>
  <si>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</si>
  <si>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</si>
  <si>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</si>
  <si>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</si>
  <si>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</si>
  <si>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</si>
  <si>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</si>
  <si>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</si>
  <si>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</si>
  <si>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</si>
  <si>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</si>
  <si>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</si>
  <si>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</si>
  <si>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</si>
  <si>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</si>
  <si>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</si>
  <si>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</si>
  <si>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</si>
  <si>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</si>
  <si>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</si>
  <si>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</si>
  <si>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</si>
  <si>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</si>
  <si>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</si>
  <si>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</si>
  <si>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</si>
  <si>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</si>
  <si>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</si>
  <si>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</si>
  <si>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</si>
  <si>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</si>
  <si>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</si>
  <si>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</si>
  <si>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</si>
  <si>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</si>
  <si>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</si>
  <si>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</si>
  <si>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</si>
  <si>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</si>
  <si>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</si>
  <si>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</si>
  <si>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</si>
  <si>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</si>
  <si>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</si>
  <si>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</si>
  <si>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</si>
  <si>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</si>
  <si>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</si>
  <si>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</si>
  <si>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</si>
  <si>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</si>
  <si>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</si>
  <si>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</si>
  <si>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</si>
  <si>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</si>
  <si>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</si>
  <si>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</si>
  <si>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</si>
  <si>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</si>
  <si>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</si>
  <si>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</si>
  <si>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</si>
  <si>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</si>
  <si>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</si>
  <si>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</si>
  <si>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</si>
  <si>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</si>
  <si>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</si>
  <si>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</si>
  <si>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</si>
  <si>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</si>
  <si>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</si>
  <si>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</si>
  <si>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</si>
  <si>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</si>
  <si>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</si>
  <si>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</si>
  <si>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</si>
  <si>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</si>
  <si>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</si>
  <si>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</si>
  <si>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</si>
  <si>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</si>
  <si>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</si>
  <si>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</si>
  <si>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</si>
  <si>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</si>
  <si>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</si>
  <si>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</si>
  <si>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</si>
  <si>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</si>
  <si>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</si>
  <si>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</si>
  <si>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</si>
  <si>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</si>
  <si>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</si>
  <si>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</si>
  <si>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</si>
  <si>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</si>
  <si>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</si>
  <si>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</si>
  <si>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</si>
  <si>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</si>
  <si>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</si>
  <si>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</si>
  <si>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</si>
  <si>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</si>
  <si>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</si>
  <si>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</si>
  <si>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</si>
  <si>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</si>
  <si>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</si>
  <si>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</si>
  <si>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</si>
  <si>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</si>
  <si>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</si>
  <si>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</si>
  <si>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</si>
  <si>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</si>
  <si>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</si>
  <si>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</si>
  <si>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</si>
  <si>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</si>
  <si>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</si>
  <si>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</si>
  <si>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</si>
  <si>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</si>
  <si>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</si>
  <si>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</si>
  <si>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</si>
  <si>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</si>
  <si>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</si>
  <si>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</si>
  <si>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</si>
  <si>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</si>
  <si>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</si>
  <si>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</si>
  <si>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</si>
  <si>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</si>
  <si>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</si>
  <si>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</si>
  <si>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</si>
  <si>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</si>
  <si>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</si>
  <si>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</si>
  <si>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</si>
  <si>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</si>
  <si>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</si>
  <si>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</si>
  <si>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</si>
  <si>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</si>
  <si>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</si>
  <si>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</si>
  <si>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</si>
  <si>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</si>
  <si>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</si>
  <si>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</si>
  <si>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</si>
  <si>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</si>
  <si>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</si>
  <si>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</si>
  <si>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</si>
  <si>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</si>
  <si>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</si>
  <si>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</si>
  <si>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</si>
  <si>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</si>
  <si>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</si>
  <si>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</si>
  <si>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</si>
  <si>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</si>
  <si>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</si>
  <si>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</si>
  <si>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</si>
  <si>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</si>
  <si>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</si>
  <si>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</si>
  <si>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</si>
  <si>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</si>
  <si>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</si>
  <si>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</si>
  <si>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</si>
  <si>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</si>
  <si>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</si>
  <si>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</si>
  <si>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</si>
  <si>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</si>
  <si>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</si>
  <si>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</si>
  <si>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</si>
  <si>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</si>
  <si>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</si>
  <si>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</si>
  <si>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</si>
  <si>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</si>
  <si>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</si>
  <si>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</si>
  <si>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</si>
  <si>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</si>
  <si>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</si>
  <si>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</si>
  <si>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</si>
  <si>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</si>
  <si>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</si>
  <si>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</si>
  <si>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</si>
  <si>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</si>
  <si>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</si>
  <si>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</si>
  <si>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</si>
  <si>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</si>
  <si>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</si>
  <si>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</si>
  <si>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</si>
  <si>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</si>
  <si>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</si>
  <si>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</si>
  <si>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</si>
  <si>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</si>
  <si>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</si>
  <si>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</si>
  <si>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</si>
  <si>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</si>
  <si>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</si>
  <si>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</si>
  <si>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</si>
  <si>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</si>
  <si>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</si>
  <si>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</si>
  <si>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</si>
  <si>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</si>
  <si>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</si>
  <si>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</si>
  <si>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</si>
  <si>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</si>
  <si>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</si>
  <si>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</si>
  <si>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</si>
  <si>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</si>
  <si>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</si>
  <si>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</si>
  <si>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</si>
  <si>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</si>
  <si>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</si>
  <si>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</si>
  <si>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</si>
  <si>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</si>
  <si>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</si>
  <si>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</si>
  <si>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</si>
  <si>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</si>
  <si>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</si>
  <si>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</si>
  <si>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</si>
  <si>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</si>
  <si>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</si>
  <si>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</si>
  <si>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</si>
  <si>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</si>
  <si>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</si>
  <si>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</si>
  <si>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</si>
  <si>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</si>
  <si>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</si>
  <si>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</si>
  <si>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</si>
  <si>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</si>
  <si>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</si>
  <si>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</si>
  <si>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</si>
  <si>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</si>
  <si>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</si>
  <si>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</si>
  <si>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</si>
  <si>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</si>
  <si>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</si>
  <si>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</si>
  <si>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</si>
  <si>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</si>
  <si>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</si>
  <si>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</si>
  <si>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</si>
  <si>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</si>
  <si>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</si>
  <si>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</si>
  <si>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</si>
  <si>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</si>
  <si>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</si>
  <si>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</si>
  <si>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</si>
  <si>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</si>
  <si>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</si>
  <si>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</si>
  <si>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</si>
  <si>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</si>
  <si>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</si>
  <si>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</si>
  <si>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</si>
  <si>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</si>
  <si>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</si>
  <si>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</si>
  <si>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</si>
  <si>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</si>
  <si>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</si>
  <si>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</si>
  <si>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</si>
  <si>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</si>
  <si>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</si>
  <si>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</si>
  <si>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</si>
  <si>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</si>
  <si>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</si>
  <si>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</si>
  <si>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</si>
  <si>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</si>
  <si>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</si>
  <si>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</si>
  <si>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</si>
  <si>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</si>
  <si>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</si>
  <si>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</si>
  <si>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</si>
  <si>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</si>
  <si>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</si>
  <si>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</si>
  <si>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</si>
  <si>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</si>
  <si>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</si>
  <si>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</si>
  <si>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</si>
  <si>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</si>
  <si>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</si>
  <si>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</si>
  <si>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</si>
  <si>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</si>
  <si>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</si>
  <si>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</si>
  <si>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</si>
  <si>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</si>
  <si>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</si>
  <si>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</si>
  <si>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</si>
  <si>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</si>
  <si>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</si>
  <si>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</si>
  <si>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</si>
  <si>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</si>
  <si>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</si>
  <si>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</si>
  <si>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</si>
  <si>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</si>
  <si>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</si>
  <si>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</si>
  <si>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</si>
  <si>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</si>
  <si>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</si>
  <si>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</si>
  <si>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</si>
  <si>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</si>
  <si>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</si>
  <si>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</si>
  <si>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</si>
  <si>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</si>
  <si>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</si>
  <si>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</si>
  <si>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</si>
  <si>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</si>
  <si>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</si>
  <si>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</si>
  <si>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</si>
  <si>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</si>
  <si>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</si>
  <si>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</si>
  <si>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</si>
  <si>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</si>
  <si>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</si>
  <si>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</si>
  <si>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</si>
  <si>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</si>
  <si>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</si>
  <si>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</si>
  <si>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</si>
  <si>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</si>
  <si>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</si>
  <si>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</si>
  <si>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</si>
  <si>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</si>
  <si>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</si>
  <si>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</si>
  <si>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</si>
  <si>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</si>
  <si>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</si>
  <si>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</si>
  <si>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</si>
  <si>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</si>
  <si>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</si>
  <si>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</si>
  <si>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</si>
  <si>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</si>
  <si>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</si>
  <si>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</si>
  <si>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</si>
  <si>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</si>
  <si>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</si>
  <si>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</si>
  <si>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</si>
  <si>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</si>
  <si>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</si>
  <si>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</si>
  <si>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</si>
  <si>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</si>
  <si>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</si>
  <si>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</si>
  <si>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</si>
  <si>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</si>
  <si>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</si>
  <si>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</si>
  <si>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</si>
  <si>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</si>
  <si>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</si>
  <si>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</si>
  <si>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</si>
  <si>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</si>
  <si>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</si>
  <si>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</si>
  <si>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</si>
  <si>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</si>
  <si>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</si>
  <si>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</si>
  <si>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</si>
  <si>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</si>
  <si>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</si>
  <si>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</si>
  <si>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</si>
  <si>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</si>
  <si>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</si>
  <si>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</si>
  <si>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</si>
  <si>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</si>
  <si>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</si>
  <si>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</si>
  <si>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</si>
  <si>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</si>
  <si>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</si>
  <si>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</si>
  <si>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</si>
  <si>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</si>
  <si>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</si>
  <si>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</si>
  <si>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</si>
  <si>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</si>
  <si>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</si>
  <si>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</si>
  <si>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</si>
  <si>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</si>
  <si>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</si>
  <si>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</si>
  <si>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</si>
  <si>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</si>
  <si>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</si>
  <si>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</si>
  <si>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</si>
  <si>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</si>
  <si>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</si>
  <si>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</si>
  <si>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</si>
  <si>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</si>
  <si>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</si>
  <si>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</si>
  <si>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</si>
  <si>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</si>
  <si>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</si>
  <si>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</si>
  <si>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</si>
  <si>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</si>
  <si>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</si>
  <si>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</si>
  <si>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</si>
  <si>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</si>
  <si>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</si>
  <si>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</si>
  <si>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</si>
  <si>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</si>
  <si>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</si>
  <si>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</si>
  <si>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</si>
  <si>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</si>
  <si>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</si>
  <si>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</si>
  <si>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</si>
  <si>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</si>
  <si>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</si>
  <si>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</si>
  <si>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</si>
  <si>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</si>
  <si>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</si>
  <si>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</si>
  <si>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</si>
  <si>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</si>
  <si>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</si>
  <si>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</si>
  <si>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</si>
  <si>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</si>
  <si>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</si>
  <si>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</si>
  <si>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</si>
  <si>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</si>
  <si>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</si>
  <si>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</si>
  <si>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</si>
  <si>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</si>
  <si>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</si>
  <si>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</si>
  <si>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</si>
  <si>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</si>
  <si>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</si>
  <si>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</si>
  <si>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</si>
  <si>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</si>
  <si>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</si>
  <si>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</si>
  <si>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</si>
  <si>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</si>
  <si>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</si>
  <si>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</si>
  <si>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</si>
  <si>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</si>
  <si>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</si>
  <si>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</si>
  <si>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</si>
  <si>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</si>
  <si>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</si>
  <si>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</si>
  <si>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</si>
  <si>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</si>
  <si>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</si>
  <si>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</si>
  <si>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</si>
  <si>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</si>
  <si>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</si>
  <si>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</si>
  <si>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</si>
  <si>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</si>
  <si>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</si>
  <si>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</si>
  <si>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</si>
  <si>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</si>
  <si>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</si>
  <si>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</si>
  <si>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</si>
  <si>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</si>
  <si>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</si>
  <si>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</si>
  <si>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</si>
  <si>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</si>
  <si>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</si>
  <si>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</si>
  <si>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</si>
  <si>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</si>
  <si>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</si>
  <si>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</si>
  <si>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</si>
  <si>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</si>
  <si>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</si>
  <si>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</si>
  <si>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</si>
  <si>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</si>
  <si>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</si>
  <si>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</si>
  <si>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</si>
  <si>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</si>
  <si>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</si>
  <si>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</si>
  <si>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</si>
  <si>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</si>
  <si>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</si>
  <si>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</si>
  <si>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</si>
  <si>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</si>
  <si>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</si>
  <si>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</si>
  <si>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</si>
  <si>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</si>
  <si>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</si>
  <si>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</si>
  <si>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</si>
  <si>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</si>
  <si>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</si>
  <si>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</si>
  <si>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</si>
  <si>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</si>
  <si>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</si>
  <si>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</si>
  <si>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</si>
  <si>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</si>
  <si>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</si>
  <si>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</si>
  <si>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</si>
  <si>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</si>
  <si>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</si>
  <si>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</si>
  <si>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</si>
  <si>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</si>
  <si>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</si>
  <si>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</si>
  <si>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</si>
  <si>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</si>
  <si>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</si>
  <si>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</si>
  <si>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</si>
  <si>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</si>
  <si>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</si>
  <si>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</si>
  <si>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</si>
  <si>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</si>
  <si>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</si>
  <si>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</si>
  <si>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</si>
  <si>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</si>
  <si>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</si>
  <si>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</si>
  <si>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</si>
  <si>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</si>
  <si>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</si>
  <si>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</si>
  <si>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</si>
  <si>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</si>
  <si>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</si>
  <si>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</si>
  <si>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</si>
  <si>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</si>
  <si>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</si>
  <si>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</si>
  <si>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</si>
  <si>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</si>
  <si>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</si>
  <si>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</si>
  <si>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</si>
  <si>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</si>
  <si>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</si>
  <si>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</si>
  <si>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</si>
  <si>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</si>
  <si>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</si>
  <si>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</si>
  <si>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</si>
  <si>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</si>
  <si>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</si>
  <si>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</si>
  <si>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</si>
  <si>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</si>
  <si>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</si>
  <si>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</si>
  <si>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</si>
  <si>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</si>
  <si>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</si>
  <si>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</si>
  <si>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</si>
  <si>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</si>
  <si>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</si>
  <si>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</si>
  <si>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</si>
  <si>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</si>
  <si>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</si>
  <si>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</si>
  <si>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</si>
  <si>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</si>
  <si>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</si>
  <si>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</si>
  <si>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</si>
  <si>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</si>
  <si>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</si>
  <si>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</si>
  <si>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</si>
  <si>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</si>
  <si>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</si>
  <si>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</si>
  <si>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</si>
  <si>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</si>
  <si>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</si>
  <si>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</si>
  <si>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</si>
  <si>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</si>
  <si>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</si>
  <si>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</si>
  <si>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</si>
  <si>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</si>
  <si>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</si>
  <si>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</si>
  <si>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</si>
  <si>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</si>
  <si>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</si>
  <si>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</si>
  <si>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</si>
  <si>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</si>
  <si>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</si>
  <si>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</si>
  <si>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</si>
  <si>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</si>
  <si>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</si>
  <si>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</si>
  <si>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</si>
  <si>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</si>
  <si>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</si>
  <si>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</si>
  <si>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</si>
  <si>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</si>
  <si>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</si>
  <si>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</si>
  <si>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</si>
  <si>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</si>
  <si>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</si>
  <si>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</si>
  <si>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</si>
  <si>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</si>
  <si>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</si>
  <si>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</si>
  <si>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</si>
  <si>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</si>
  <si>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</si>
  <si>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</si>
  <si>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</si>
  <si>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</si>
  <si>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</si>
  <si>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</si>
  <si>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</si>
  <si>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</si>
  <si>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</si>
  <si>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</si>
  <si>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</si>
  <si>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</si>
  <si>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</si>
  <si>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</si>
  <si>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</si>
  <si>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</si>
  <si>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</si>
  <si>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</si>
  <si>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</si>
  <si>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</si>
  <si>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</si>
  <si>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</si>
  <si>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</si>
  <si>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</si>
  <si>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</si>
  <si>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</si>
  <si>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</si>
  <si>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</si>
  <si>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</si>
  <si>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</si>
  <si>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</si>
  <si>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</si>
  <si>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</si>
  <si>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</si>
  <si>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</si>
  <si>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</si>
  <si>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</si>
  <si>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</si>
  <si>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</si>
  <si>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</si>
  <si>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</si>
  <si>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</si>
  <si>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</si>
  <si>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</si>
  <si>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</si>
  <si>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</si>
  <si>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</si>
  <si>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</si>
  <si>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</si>
  <si>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</si>
  <si>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</si>
  <si>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</si>
  <si>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</si>
  <si>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</si>
  <si>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</si>
  <si>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</si>
  <si>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</si>
  <si>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</si>
  <si>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</si>
  <si>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</si>
  <si>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</si>
  <si>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</si>
  <si>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</si>
  <si>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</si>
  <si>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</si>
  <si>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</si>
  <si>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</si>
  <si>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</si>
  <si>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</si>
  <si>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</si>
  <si>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</si>
  <si>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</si>
  <si>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</si>
  <si>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</si>
  <si>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</si>
  <si>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</si>
  <si>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</si>
  <si>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</si>
  <si>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</si>
  <si>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</si>
  <si>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</si>
  <si>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</si>
  <si>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</si>
  <si>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</si>
  <si>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</si>
  <si>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</si>
  <si>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</si>
  <si>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</si>
  <si>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</si>
  <si>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</si>
  <si>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</si>
  <si>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</si>
  <si>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</si>
  <si>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</si>
  <si>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</si>
  <si>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</si>
  <si>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</si>
  <si>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</si>
  <si>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</si>
  <si>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</si>
  <si>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</si>
  <si>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</si>
  <si>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</si>
  <si>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</si>
  <si>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</si>
  <si>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</si>
  <si>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</si>
  <si>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</si>
  <si>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</si>
  <si>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</si>
  <si>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</si>
  <si>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</si>
  <si>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</si>
  <si>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</si>
  <si>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</si>
  <si>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</si>
  <si>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</si>
  <si>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</si>
  <si>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</si>
  <si>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</si>
  <si>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</si>
  <si>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</si>
  <si>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</si>
  <si>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</si>
  <si>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</si>
  <si>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</si>
  <si>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</si>
  <si>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</si>
  <si>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</si>
  <si>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</si>
  <si>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</si>
  <si>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</si>
  <si>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</si>
  <si>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</si>
  <si>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</si>
  <si>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</si>
  <si>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</si>
  <si>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</si>
  <si>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</si>
  <si>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</si>
  <si>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</si>
  <si>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</si>
  <si>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</si>
  <si>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</si>
  <si>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</si>
  <si>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</si>
  <si>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</si>
  <si>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</si>
  <si>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</si>
  <si>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</si>
  <si>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</si>
  <si>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</si>
  <si>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</si>
  <si>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</si>
  <si>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</si>
  <si>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</si>
  <si>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</si>
  <si>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</si>
  <si>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</si>
  <si>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</si>
  <si>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</si>
  <si>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</si>
  <si>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</si>
  <si>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</si>
  <si>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</si>
  <si>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</si>
  <si>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</si>
  <si>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</si>
  <si>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</si>
  <si>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</si>
  <si>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</si>
  <si>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</si>
  <si>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</si>
  <si>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</si>
  <si>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</si>
  <si>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</si>
  <si>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</si>
  <si>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</si>
  <si>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</si>
  <si>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</si>
  <si>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</si>
  <si>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</si>
  <si>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</si>
  <si>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</si>
  <si>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</si>
  <si>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</si>
  <si>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</si>
  <si>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</si>
  <si>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</si>
  <si>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</si>
  <si>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</si>
  <si>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</si>
  <si>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</si>
  <si>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</si>
  <si>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</si>
  <si>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</si>
  <si>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</si>
  <si>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</si>
  <si>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</si>
  <si>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</si>
  <si>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</si>
  <si>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</si>
  <si>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</si>
  <si>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</si>
  <si>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</si>
  <si>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</si>
  <si>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</si>
  <si>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</si>
  <si>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</si>
  <si>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</si>
  <si>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</si>
  <si>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</si>
  <si>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</si>
  <si>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</si>
  <si>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</si>
  <si>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</si>
  <si>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</si>
  <si>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</si>
  <si>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</si>
  <si>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</si>
  <si>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</si>
  <si>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</si>
  <si>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</si>
  <si>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</si>
  <si>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</si>
  <si>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</si>
  <si>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</si>
  <si>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</si>
  <si>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</si>
  <si>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</si>
  <si>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</si>
  <si>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</si>
  <si>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</si>
  <si>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</si>
  <si>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</si>
  <si>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</si>
  <si>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</si>
  <si>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</si>
  <si>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</si>
  <si>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</si>
  <si>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</si>
  <si>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</si>
  <si>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</si>
  <si>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</si>
  <si>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</si>
  <si>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</si>
  <si>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</si>
  <si>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</si>
  <si>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</si>
  <si>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</si>
  <si>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</si>
  <si>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</si>
  <si>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</si>
  <si>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</si>
  <si>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</si>
  <si>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</si>
  <si>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</si>
  <si>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</si>
  <si>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</si>
  <si>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</si>
  <si>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</si>
  <si>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</si>
  <si>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</si>
  <si>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</si>
  <si>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</si>
  <si>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</si>
  <si>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</si>
  <si>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</si>
  <si>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</si>
  <si>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</si>
  <si>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</si>
  <si>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</si>
  <si>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</si>
  <si>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</si>
  <si>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</si>
  <si>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</si>
  <si>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</si>
  <si>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</si>
  <si>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</si>
  <si>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</si>
  <si>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</si>
  <si>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</si>
  <si>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</si>
  <si>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</si>
  <si>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</si>
  <si>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</si>
  <si>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</si>
  <si>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</si>
  <si>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</si>
  <si>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</si>
  <si>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</si>
  <si>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</si>
  <si>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</si>
  <si>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</si>
  <si>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</si>
  <si>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</si>
  <si>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</si>
  <si>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</si>
  <si>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</si>
  <si>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</si>
  <si>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</si>
  <si>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</si>
  <si>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</si>
  <si>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</si>
  <si>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</si>
  <si>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</si>
  <si>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</si>
  <si>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</si>
  <si>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</si>
  <si>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</si>
  <si>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</si>
  <si>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</si>
  <si>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</si>
  <si>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</si>
  <si>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</si>
  <si>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</si>
  <si>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</si>
  <si>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</si>
  <si>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</si>
  <si>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</si>
  <si>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</si>
  <si>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</si>
  <si>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</si>
  <si>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</si>
  <si>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</si>
  <si>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</si>
  <si>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</si>
  <si>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</si>
  <si>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</si>
  <si>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</si>
  <si>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</si>
  <si>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</si>
  <si>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</si>
  <si>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</si>
  <si>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</si>
  <si>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</si>
  <si>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</si>
  <si>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</si>
  <si>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</si>
  <si>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</si>
  <si>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</si>
  <si>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</si>
  <si>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</si>
  <si>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</si>
  <si>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</si>
  <si>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</si>
  <si>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</si>
  <si>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</si>
  <si>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</si>
  <si>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</si>
  <si>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</si>
  <si>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</si>
  <si>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</si>
  <si>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</si>
  <si>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</si>
  <si>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</si>
  <si>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</si>
  <si>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</si>
  <si>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</si>
  <si>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</si>
  <si>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</si>
  <si>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</si>
  <si>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</si>
  <si>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</si>
  <si>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</si>
  <si>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</si>
  <si>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</si>
  <si>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</si>
  <si>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</si>
  <si>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</si>
  <si>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</si>
  <si>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</si>
  <si>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</si>
  <si>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</si>
  <si>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</si>
  <si>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</si>
  <si>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</si>
  <si>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</si>
  <si>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</si>
  <si>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</si>
  <si>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</si>
  <si>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</si>
  <si>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</si>
  <si>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</si>
  <si>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</si>
  <si>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</si>
  <si>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</si>
  <si>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</si>
  <si>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</si>
  <si>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</si>
  <si>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</si>
  <si>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</si>
  <si>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</si>
  <si>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</si>
  <si>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</si>
  <si>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</si>
  <si>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</si>
  <si>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</si>
  <si>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</si>
  <si>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</si>
  <si>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</si>
  <si>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</si>
  <si>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</si>
  <si>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</si>
  <si>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</si>
  <si>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</si>
  <si>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</si>
  <si>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</si>
  <si>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</si>
  <si>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</si>
  <si>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</si>
  <si>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</si>
  <si>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</si>
  <si>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</si>
  <si>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</si>
  <si>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</si>
  <si>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</si>
  <si>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</si>
  <si>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</si>
  <si>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</si>
  <si>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</si>
  <si>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</si>
  <si>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</si>
  <si>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</si>
  <si>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</si>
  <si>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</si>
  <si>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</si>
  <si>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</si>
  <si>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</si>
  <si>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</si>
  <si>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</si>
  <si>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</si>
  <si>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</si>
  <si>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</si>
  <si>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</si>
  <si>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</si>
  <si>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</si>
  <si>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</si>
  <si>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</si>
  <si>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</si>
  <si>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</si>
  <si>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</si>
  <si>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</si>
  <si>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</si>
  <si>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</si>
  <si>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</si>
  <si>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</si>
  <si>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</si>
  <si>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</si>
  <si>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</si>
  <si>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</si>
  <si>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</si>
  <si>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</si>
  <si>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</si>
  <si>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</si>
  <si>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</si>
  <si>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</si>
  <si>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</si>
  <si>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</si>
  <si>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</si>
  <si>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</si>
  <si>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</si>
  <si>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</si>
  <si>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</si>
  <si>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</si>
  <si>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</si>
  <si>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</si>
  <si>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</si>
  <si>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</si>
  <si>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</si>
  <si>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</si>
  <si>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</si>
  <si>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</si>
  <si>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</si>
  <si>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</si>
  <si>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</si>
  <si>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</si>
  <si>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</si>
  <si>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</si>
  <si>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</si>
  <si>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</si>
  <si>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</si>
  <si>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</si>
  <si>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</si>
  <si>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</si>
  <si>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</si>
  <si>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</si>
  <si>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</si>
  <si>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</si>
  <si>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</si>
  <si>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</si>
  <si>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</si>
  <si>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</si>
  <si>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</si>
  <si>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</si>
  <si>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</si>
  <si>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</si>
  <si>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</si>
  <si>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</si>
  <si>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</si>
  <si>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</si>
  <si>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</si>
  <si>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</si>
  <si>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</si>
  <si>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</si>
  <si>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</si>
  <si>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</si>
  <si>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</si>
  <si>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</si>
  <si>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</si>
  <si>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</si>
  <si>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</si>
  <si>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</si>
  <si>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</si>
  <si>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</si>
  <si>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</si>
  <si>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</si>
  <si>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</si>
  <si>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</si>
  <si>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</si>
  <si>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</si>
  <si>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</si>
  <si>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</si>
  <si>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</si>
  <si>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</si>
  <si>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</si>
  <si>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</si>
  <si>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</si>
  <si>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</si>
  <si>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</si>
  <si>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</si>
  <si>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</si>
  <si>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</si>
  <si>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</si>
  <si>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</si>
  <si>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</si>
  <si>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</si>
  <si>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</si>
  <si>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</si>
  <si>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</si>
  <si>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</si>
  <si>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</si>
  <si>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</si>
  <si>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</si>
  <si>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</si>
  <si>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</si>
  <si>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</si>
  <si>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</si>
  <si>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</si>
  <si>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</si>
  <si>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</si>
  <si>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</si>
  <si>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</si>
  <si>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</si>
  <si>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</si>
  <si>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</si>
  <si>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</si>
  <si>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</si>
  <si>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</si>
  <si>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</si>
  <si>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</si>
  <si>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</si>
  <si>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</si>
  <si>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</si>
  <si>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</si>
  <si>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</si>
  <si>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</si>
  <si>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</si>
  <si>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</si>
  <si>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</si>
  <si>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</si>
  <si>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</si>
  <si>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</si>
  <si>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</si>
  <si>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</si>
  <si>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</si>
  <si>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</si>
  <si>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</si>
  <si>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</si>
  <si>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</si>
  <si>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</si>
  <si>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</si>
  <si>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</si>
  <si>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</si>
  <si>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</si>
  <si>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</si>
  <si>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</si>
  <si>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</si>
  <si>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</si>
  <si>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</si>
  <si>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</si>
  <si>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</si>
  <si>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</si>
  <si>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</si>
  <si>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</si>
  <si>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</si>
  <si>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</si>
  <si>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</si>
  <si>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</si>
  <si>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</si>
  <si>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</si>
  <si>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</si>
  <si>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</si>
  <si>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</si>
  <si>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</si>
  <si>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</si>
  <si>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</si>
  <si>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</si>
  <si>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</si>
  <si>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</si>
  <si>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</si>
  <si>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</si>
  <si>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</si>
  <si>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</si>
  <si>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</si>
  <si>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</si>
  <si>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</si>
  <si>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</si>
  <si>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</si>
  <si>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</si>
  <si>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</si>
  <si>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</si>
  <si>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</si>
  <si>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</si>
  <si>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</si>
  <si>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</si>
  <si>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</si>
  <si>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</si>
  <si>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</si>
  <si>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</si>
  <si>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</si>
  <si>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</si>
  <si>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</si>
  <si>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</si>
  <si>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</si>
  <si>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</si>
  <si>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</si>
  <si>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</si>
  <si>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</si>
  <si>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</si>
  <si>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</si>
  <si>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</si>
  <si>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</si>
  <si>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</si>
  <si>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</si>
  <si>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</si>
  <si>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</si>
  <si>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</si>
  <si>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</si>
  <si>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</si>
  <si>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</si>
  <si>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</si>
  <si>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</si>
  <si>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</si>
  <si>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</si>
  <si>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</si>
  <si>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</si>
  <si>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</si>
  <si>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</si>
  <si>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</si>
  <si>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</si>
  <si>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</si>
  <si>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</si>
  <si>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</si>
  <si>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</si>
  <si>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</si>
  <si>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</si>
  <si>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</si>
  <si>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</si>
  <si>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</si>
  <si>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</si>
  <si>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</si>
  <si>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</si>
  <si>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</si>
  <si>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</si>
  <si>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</si>
  <si>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</si>
  <si>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</si>
  <si>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</si>
  <si>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</si>
  <si>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</si>
  <si>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</si>
  <si>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</si>
  <si>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</si>
  <si>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</si>
  <si>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</si>
  <si>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</si>
  <si>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</si>
  <si>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</si>
  <si>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</si>
  <si>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</si>
  <si>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</si>
  <si>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</si>
  <si>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</si>
  <si>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</si>
  <si>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</si>
  <si>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</si>
  <si>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</si>
  <si>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</si>
  <si>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</si>
  <si>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</si>
  <si>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</si>
  <si>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</si>
  <si>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</si>
  <si>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</si>
  <si>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</si>
  <si>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</si>
  <si>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</si>
  <si>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</si>
  <si>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</si>
  <si>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</si>
  <si>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</si>
  <si>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</si>
  <si>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</si>
  <si>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</si>
  <si>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</si>
  <si>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</si>
  <si>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</si>
  <si>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</si>
  <si>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</si>
  <si>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</si>
  <si>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</si>
  <si>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</si>
  <si>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</si>
  <si>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</si>
  <si>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</si>
  <si>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</si>
  <si>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</si>
  <si>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</si>
  <si>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</si>
  <si>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</si>
  <si>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</si>
  <si>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</si>
  <si>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</si>
  <si>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</si>
  <si>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</si>
  <si>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</si>
  <si>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</si>
  <si>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</si>
  <si>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</si>
  <si>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</si>
  <si>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</si>
  <si>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</si>
  <si>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</si>
  <si>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</si>
  <si>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</si>
  <si>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</si>
  <si>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</si>
  <si>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</si>
  <si>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</si>
  <si>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</si>
  <si>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</si>
  <si>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</si>
  <si>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</si>
  <si>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</si>
  <si>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</si>
  <si>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</si>
  <si>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</si>
  <si>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</si>
  <si>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</si>
  <si>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</si>
  <si>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</si>
  <si>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</si>
  <si>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</si>
  <si>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</si>
  <si>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</si>
  <si>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</si>
  <si>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</si>
  <si>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</si>
  <si>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</si>
  <si>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</si>
  <si>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</si>
  <si>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</si>
  <si>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</si>
  <si>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</si>
  <si>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</si>
  <si>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</si>
  <si>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</si>
  <si>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</si>
  <si>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</si>
  <si>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</si>
  <si>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</si>
  <si>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</si>
  <si>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</si>
  <si>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</si>
  <si>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</si>
  <si>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</si>
  <si>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</si>
  <si>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</si>
  <si>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</si>
  <si>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</si>
  <si>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</si>
  <si>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</si>
  <si>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</si>
  <si>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</si>
  <si>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</si>
  <si>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</si>
  <si>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</si>
  <si>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</si>
  <si>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</si>
  <si>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</si>
  <si>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</si>
  <si>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</si>
  <si>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</si>
  <si>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</si>
  <si>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</si>
  <si>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</si>
  <si>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</si>
  <si>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</si>
  <si>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</si>
  <si>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</si>
  <si>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</si>
  <si>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</si>
  <si>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</si>
  <si>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</si>
  <si>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</si>
  <si>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</si>
  <si>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</si>
  <si>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</si>
  <si>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</si>
  <si>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</si>
  <si>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</si>
  <si>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</si>
  <si>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</si>
  <si>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</si>
  <si>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</si>
  <si>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</si>
  <si>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</si>
  <si>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</si>
  <si>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</si>
  <si>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</si>
  <si>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</si>
  <si>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</si>
  <si>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</si>
  <si>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</si>
  <si>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</si>
  <si>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</si>
  <si>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</si>
  <si>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</si>
  <si>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</si>
  <si>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</si>
  <si>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</si>
  <si>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</si>
  <si>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</si>
  <si>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</si>
  <si>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</si>
  <si>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</si>
  <si>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</si>
  <si>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</si>
  <si>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</si>
  <si>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</si>
  <si>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</si>
  <si>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</si>
  <si>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</si>
  <si>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</si>
  <si>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</si>
  <si>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</si>
  <si>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</si>
  <si>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</si>
  <si>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</si>
  <si>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</si>
  <si>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</si>
  <si>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</si>
  <si>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</si>
  <si>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</si>
  <si>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</si>
  <si>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</si>
  <si>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</si>
  <si>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</si>
  <si>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</si>
  <si>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</si>
  <si>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</si>
  <si>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</si>
  <si>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</si>
  <si>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</si>
  <si>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</si>
  <si>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</si>
  <si>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</si>
  <si>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</si>
  <si>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</si>
  <si>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</si>
  <si>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</si>
  <si>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</si>
  <si>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</si>
  <si>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</si>
  <si>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</si>
  <si>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</si>
  <si>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</si>
  <si>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</si>
  <si>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</si>
  <si>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</si>
  <si>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</si>
  <si>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</si>
  <si>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</si>
  <si>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</si>
  <si>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</si>
  <si>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</si>
  <si>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</si>
  <si>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</si>
  <si>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</si>
  <si>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</si>
  <si>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</si>
  <si>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</si>
  <si>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</si>
  <si>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</si>
  <si>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</si>
  <si>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</si>
  <si>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</si>
  <si>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</si>
  <si>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</si>
  <si>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</si>
  <si>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</si>
  <si>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</si>
  <si>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</si>
  <si>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</si>
  <si>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</si>
  <si>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</si>
  <si>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</si>
  <si>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</si>
  <si>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</si>
  <si>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</si>
  <si>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</si>
  <si>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</si>
  <si>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</si>
  <si>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</si>
  <si>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</si>
  <si>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</si>
  <si>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</si>
  <si>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</si>
  <si>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</si>
  <si>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</si>
  <si>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</si>
  <si>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</si>
  <si>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</si>
  <si>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</si>
  <si>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</si>
  <si>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</si>
  <si>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</si>
  <si>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</si>
  <si>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</si>
  <si>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</si>
  <si>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</si>
  <si>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</si>
  <si>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</si>
  <si>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</si>
  <si>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</si>
  <si>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</si>
  <si>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</si>
  <si>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</si>
  <si>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</si>
  <si>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</si>
  <si>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</si>
  <si>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</si>
  <si>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</si>
  <si>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</si>
  <si>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</si>
  <si>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</si>
  <si>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</si>
  <si>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</si>
  <si>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</si>
  <si>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</si>
  <si>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</si>
  <si>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</si>
  <si>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</si>
  <si>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</si>
  <si>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</si>
  <si>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</si>
  <si>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</si>
  <si>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</si>
  <si>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</si>
  <si>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</si>
  <si>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</si>
  <si>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</si>
  <si>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</si>
  <si>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</si>
  <si>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</si>
  <si>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</si>
  <si>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</si>
  <si>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</si>
  <si>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</si>
  <si>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</si>
  <si>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</si>
  <si>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</si>
  <si>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</si>
  <si>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</si>
  <si>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</si>
  <si>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</si>
  <si>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</si>
  <si>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</si>
  <si>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</si>
  <si>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</si>
  <si>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</si>
  <si>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</si>
  <si>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</si>
  <si>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</si>
  <si>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</si>
  <si>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</si>
  <si>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</si>
  <si>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</si>
  <si>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</si>
  <si>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</si>
  <si>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</si>
  <si>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</si>
  <si>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</si>
  <si>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</si>
  <si>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</si>
  <si>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</si>
  <si>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</si>
  <si>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</si>
  <si>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</si>
  <si>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</si>
  <si>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</si>
  <si>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</si>
  <si>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</si>
  <si>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</si>
  <si>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</si>
  <si>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</si>
  <si>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</si>
  <si>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</si>
  <si>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</si>
  <si>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</si>
  <si>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</si>
  <si>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</si>
  <si>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</si>
  <si>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</si>
  <si>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</si>
  <si>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</si>
  <si>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</si>
  <si>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</si>
  <si>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</si>
  <si>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</si>
  <si>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</si>
  <si>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</si>
  <si>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</si>
  <si>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</si>
  <si>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</si>
  <si>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</si>
  <si>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</si>
  <si>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</si>
  <si>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</si>
  <si>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</si>
  <si>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</si>
  <si>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</si>
  <si>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</si>
  <si>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</si>
  <si>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</si>
  <si>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</si>
  <si>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</si>
  <si>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</si>
  <si>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</si>
  <si>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</si>
  <si>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</si>
  <si>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</si>
  <si>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</si>
  <si>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</si>
  <si>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</si>
  <si>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</si>
  <si>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</si>
  <si>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</si>
  <si>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</si>
  <si>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</si>
  <si>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</si>
  <si>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</si>
  <si>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</si>
  <si>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</si>
  <si>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</si>
  <si>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</si>
  <si>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</si>
  <si>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</si>
  <si>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</si>
  <si>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</si>
  <si>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</si>
  <si>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</si>
  <si>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</si>
  <si>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</si>
  <si>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</si>
  <si>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</si>
  <si>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</si>
  <si>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</si>
  <si>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</si>
  <si>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</si>
  <si>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</si>
  <si>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</si>
  <si>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</si>
  <si>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</si>
  <si>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</si>
  <si>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</si>
  <si>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</si>
  <si>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</si>
  <si>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</si>
  <si>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</si>
  <si>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</si>
  <si>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</si>
  <si>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</si>
  <si>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</si>
  <si>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</si>
  <si>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</si>
  <si>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</si>
  <si>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</si>
  <si>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</si>
  <si>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</si>
  <si>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</si>
  <si>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</si>
  <si>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</si>
  <si>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</si>
  <si>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</si>
  <si>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</si>
  <si>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</si>
  <si>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</si>
  <si>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</si>
  <si>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</si>
  <si>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</si>
  <si>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</si>
  <si>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</si>
  <si>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</si>
  <si>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</si>
  <si>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</si>
  <si>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</si>
  <si>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</si>
  <si>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</si>
  <si>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</si>
  <si>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</si>
  <si>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</si>
  <si>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</si>
  <si>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</si>
  <si>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</si>
  <si>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</si>
  <si>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</si>
  <si>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</si>
  <si>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</si>
  <si>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</si>
  <si>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</si>
  <si>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</si>
  <si>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</si>
  <si>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</si>
  <si>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</si>
  <si>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</si>
  <si>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</si>
  <si>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</si>
  <si>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</si>
  <si>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</si>
  <si>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</si>
  <si>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</si>
  <si>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</si>
  <si>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</si>
  <si>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</si>
  <si>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</si>
  <si>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</si>
  <si>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</si>
  <si>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</si>
  <si>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</si>
  <si>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</si>
  <si>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</si>
  <si>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</si>
  <si>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</si>
  <si>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</si>
  <si>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</si>
  <si>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</si>
  <si>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</si>
  <si>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</si>
  <si>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</si>
  <si>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</si>
  <si>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</si>
  <si>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</si>
  <si>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</si>
  <si>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</si>
  <si>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</si>
  <si>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</si>
  <si>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</si>
  <si>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</si>
  <si>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</si>
  <si>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</si>
  <si>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</si>
  <si>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</si>
  <si>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</si>
  <si>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</si>
  <si>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</si>
  <si>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</si>
  <si>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</si>
  <si>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</si>
  <si>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</si>
  <si>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</si>
  <si>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</si>
  <si>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</si>
  <si>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</si>
  <si>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</si>
  <si>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</si>
  <si>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</si>
  <si>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</si>
  <si>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</si>
  <si>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</si>
  <si>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</si>
  <si>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</si>
  <si>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</si>
  <si>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</si>
  <si>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</si>
  <si>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</si>
  <si>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</si>
  <si>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</si>
  <si>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</si>
  <si>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</si>
  <si>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</si>
  <si>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</si>
  <si>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</si>
  <si>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</si>
  <si>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</si>
  <si>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</si>
  <si>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</si>
  <si>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</si>
  <si>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</si>
  <si>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</si>
  <si>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</si>
  <si>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</si>
  <si>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</si>
  <si>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</si>
  <si>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</si>
  <si>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</si>
  <si>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</si>
  <si>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</si>
  <si>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</si>
  <si>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</si>
  <si>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</si>
  <si>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</si>
  <si>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</si>
  <si>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</si>
  <si>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</si>
  <si>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</si>
  <si>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</si>
  <si>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</si>
  <si>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</si>
  <si>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</si>
  <si>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</si>
  <si>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</si>
  <si>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</si>
  <si>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</si>
  <si>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</si>
  <si>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</si>
  <si>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</si>
  <si>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</si>
  <si>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</si>
  <si>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</si>
  <si>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</si>
  <si>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</si>
  <si>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</si>
  <si>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</si>
  <si>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</si>
  <si>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</si>
  <si>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</si>
  <si>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</si>
  <si>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</si>
  <si>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</si>
  <si>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</si>
  <si>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</si>
  <si>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</si>
  <si>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</si>
  <si>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</si>
  <si>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</si>
  <si>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</si>
  <si>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</si>
  <si>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</si>
  <si>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</si>
  <si>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</si>
  <si>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</si>
  <si>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</si>
  <si>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</si>
  <si>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</si>
  <si>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</si>
  <si>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</si>
  <si>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</si>
  <si>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</si>
  <si>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</si>
  <si>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</si>
  <si>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</si>
  <si>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</si>
  <si>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</si>
  <si>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</si>
  <si>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</si>
  <si>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</si>
  <si>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</si>
  <si>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</si>
  <si>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</si>
  <si>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</si>
  <si>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</si>
  <si>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</si>
  <si>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</si>
  <si>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</si>
  <si>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</si>
  <si>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</si>
  <si>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</si>
  <si>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</si>
  <si>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</si>
  <si>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</si>
  <si>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</si>
  <si>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</si>
  <si>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</si>
  <si>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</si>
  <si>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</si>
  <si>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</si>
  <si>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</si>
  <si>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</si>
  <si>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</si>
  <si>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</si>
  <si>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</si>
  <si>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</si>
  <si>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</si>
  <si>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</si>
  <si>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</si>
  <si>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</si>
  <si>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</si>
  <si>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</si>
  <si>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</si>
  <si>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</si>
  <si>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</si>
  <si>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</si>
  <si>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</si>
  <si>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</si>
  <si>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</si>
  <si>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</si>
  <si>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</si>
  <si>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</si>
  <si>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</si>
  <si>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</si>
  <si>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</si>
  <si>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</si>
  <si>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</si>
  <si>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</si>
  <si>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</si>
  <si>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</si>
  <si>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</si>
  <si>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</si>
  <si>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</si>
  <si>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</si>
  <si>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</si>
  <si>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</si>
  <si>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</si>
  <si>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</si>
  <si>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</si>
  <si>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</si>
  <si>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</si>
  <si>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</si>
  <si>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</si>
  <si>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</si>
  <si>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</si>
  <si>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</si>
  <si>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</si>
  <si>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</si>
  <si>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</si>
  <si>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</si>
  <si>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</si>
  <si>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</si>
  <si>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</si>
  <si>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</si>
  <si>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</si>
  <si>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</si>
  <si>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</si>
  <si>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</si>
  <si>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</si>
  <si>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</si>
  <si>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</si>
  <si>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</si>
  <si>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</si>
  <si>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</si>
  <si>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</si>
  <si>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</si>
  <si>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</si>
  <si>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</si>
  <si>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</si>
  <si>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</si>
  <si>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</si>
  <si>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</si>
  <si>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</si>
  <si>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</si>
  <si>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</si>
  <si>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</si>
  <si>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</si>
  <si>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</si>
  <si>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</si>
  <si>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</si>
  <si>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</si>
  <si>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</si>
  <si>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</si>
  <si>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</si>
  <si>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</si>
  <si>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</si>
  <si>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</si>
  <si>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</si>
  <si>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</si>
  <si>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</si>
  <si>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</si>
  <si>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</si>
  <si>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</si>
  <si>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</si>
  <si>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</si>
  <si>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</si>
  <si>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</si>
  <si>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</si>
  <si>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</si>
  <si>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</si>
  <si>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</si>
  <si>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</si>
  <si>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</si>
  <si>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</si>
  <si>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</si>
  <si>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</si>
  <si>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</si>
  <si>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</si>
  <si>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</si>
  <si>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</si>
  <si>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</si>
  <si>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</si>
  <si>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</si>
  <si>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</si>
  <si>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</si>
  <si>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</si>
  <si>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</si>
  <si>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</si>
  <si>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</si>
  <si>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</si>
  <si>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</si>
  <si>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</si>
  <si>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</si>
  <si>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</si>
  <si>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</si>
  <si>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</si>
  <si>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</si>
  <si>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</si>
  <si>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</si>
  <si>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</si>
  <si>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</si>
  <si>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</si>
  <si>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</si>
  <si>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</si>
  <si>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</si>
  <si>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</si>
  <si>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</si>
  <si>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</si>
  <si>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</si>
  <si>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</si>
  <si>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</si>
  <si>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</si>
  <si>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</si>
  <si>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</si>
  <si>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</si>
  <si>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</si>
  <si>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</si>
  <si>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</si>
  <si>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</si>
  <si>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</si>
  <si>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</si>
  <si>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</si>
  <si>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</si>
  <si>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</si>
  <si>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</si>
  <si>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</si>
  <si>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</si>
  <si>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</si>
  <si>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</si>
  <si>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</si>
  <si>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</si>
  <si>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</si>
  <si>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</si>
  <si>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</si>
  <si>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</si>
  <si>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</si>
  <si>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</si>
  <si>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</si>
  <si>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</si>
  <si>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</si>
  <si>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</si>
  <si>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</si>
  <si>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</si>
  <si>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</si>
  <si>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</si>
  <si>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</si>
  <si>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</si>
  <si>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</si>
  <si>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</si>
  <si>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</si>
  <si>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</si>
  <si>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</si>
  <si>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</si>
  <si>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</si>
  <si>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</si>
  <si>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</si>
  <si>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</si>
  <si>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</si>
  <si>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</si>
  <si>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</si>
  <si>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</si>
  <si>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</si>
  <si>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</si>
  <si>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</si>
  <si>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</si>
  <si>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</si>
  <si>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</si>
  <si>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</si>
  <si>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</si>
  <si>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</si>
  <si>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</si>
  <si>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</si>
  <si>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</si>
  <si>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</si>
  <si>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</si>
  <si>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</si>
  <si>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</si>
  <si>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</si>
  <si>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</si>
  <si>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</si>
  <si>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</si>
  <si>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</si>
  <si>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</si>
  <si>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</si>
  <si>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</si>
  <si>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</si>
  <si>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</si>
  <si>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</si>
  <si>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</si>
  <si>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</si>
  <si>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</si>
  <si>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</si>
  <si>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</si>
  <si>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</si>
  <si>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</si>
  <si>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</si>
  <si>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</si>
  <si>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</si>
  <si>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</si>
  <si>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</si>
  <si>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</si>
  <si>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</si>
  <si>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</si>
  <si>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</si>
  <si>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</si>
  <si>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</si>
  <si>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</si>
  <si>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</si>
  <si>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</si>
  <si>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</si>
  <si>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</si>
  <si>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</si>
  <si>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</si>
  <si>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</si>
  <si>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</si>
  <si>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</si>
  <si>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</si>
  <si>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</si>
  <si>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</si>
  <si>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</si>
  <si>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</si>
  <si>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</si>
  <si>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</si>
  <si>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</si>
  <si>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</si>
  <si>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</si>
  <si>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</si>
  <si>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</si>
  <si>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</si>
  <si>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</si>
  <si>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</si>
  <si>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</si>
  <si>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</si>
  <si>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</si>
  <si>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</si>
  <si>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</si>
  <si>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</si>
  <si>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</si>
  <si>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</si>
  <si>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</si>
  <si>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</si>
  <si>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</si>
  <si>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</si>
  <si>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</si>
  <si>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</si>
  <si>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</si>
  <si>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</si>
  <si>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</si>
  <si>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</si>
  <si>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</si>
  <si>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</si>
  <si>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</si>
  <si>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</si>
  <si>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</si>
  <si>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</si>
  <si>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</si>
  <si>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</si>
  <si>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</si>
  <si>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</si>
  <si>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</si>
  <si>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</si>
  <si>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</si>
  <si>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</si>
  <si>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</si>
  <si>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</si>
  <si>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</si>
  <si>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</si>
  <si>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</si>
  <si>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</si>
  <si>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</si>
  <si>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</si>
  <si>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</si>
  <si>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</si>
  <si>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</si>
  <si>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</si>
  <si>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</si>
  <si>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</si>
  <si>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</si>
  <si>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</si>
  <si>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</si>
  <si>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</si>
  <si>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</si>
  <si>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</si>
  <si>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</si>
  <si>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</si>
  <si>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</si>
  <si>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</si>
  <si>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</si>
  <si>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</si>
  <si>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</si>
  <si>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</si>
  <si>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</si>
  <si>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</si>
  <si>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</si>
  <si>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</si>
  <si>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</si>
  <si>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</si>
  <si>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</si>
  <si>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</si>
  <si>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</si>
  <si>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</si>
  <si>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</si>
  <si>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</si>
  <si>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</si>
  <si>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</si>
  <si>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</si>
  <si>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</si>
  <si>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</si>
  <si>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</si>
  <si>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</si>
  <si>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</si>
  <si>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</si>
  <si>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</si>
  <si>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</si>
  <si>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</si>
  <si>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</si>
  <si>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</si>
  <si>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</si>
  <si>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</si>
  <si>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</si>
  <si>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</si>
  <si>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</si>
  <si>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</si>
  <si>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</si>
  <si>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</si>
  <si>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</si>
  <si>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</si>
  <si>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</si>
  <si>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</si>
  <si>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</si>
  <si>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</si>
  <si>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</si>
  <si>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</si>
  <si>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</si>
  <si>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</si>
  <si>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</si>
  <si>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</si>
  <si>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</si>
  <si>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</si>
  <si>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</si>
  <si>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</si>
  <si>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</si>
  <si>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</si>
  <si>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</si>
  <si>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</si>
  <si>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</si>
  <si>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</si>
  <si>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</si>
  <si>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</si>
  <si>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</si>
  <si>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</si>
  <si>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</si>
  <si>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</si>
  <si>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</si>
  <si>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</si>
  <si>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</si>
  <si>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</si>
  <si>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</si>
  <si>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</si>
  <si>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</si>
  <si>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</si>
  <si>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</si>
  <si>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</si>
  <si>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</si>
  <si>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</si>
  <si>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</si>
  <si>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</si>
  <si>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</si>
  <si>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</si>
  <si>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</si>
  <si>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</si>
  <si>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</si>
  <si>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</si>
  <si>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</si>
  <si>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</si>
  <si>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</si>
  <si>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</si>
  <si>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</si>
  <si>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</si>
  <si>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</si>
  <si>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</si>
  <si>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</si>
  <si>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</si>
  <si>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</si>
  <si>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</si>
  <si>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</si>
  <si>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</si>
  <si>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</si>
  <si>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</si>
  <si>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</si>
  <si>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</si>
  <si>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</si>
  <si>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</si>
  <si>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</si>
  <si>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</si>
  <si>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</si>
  <si>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</si>
  <si>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</si>
  <si>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</si>
  <si>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</si>
  <si>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</si>
  <si>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</si>
  <si>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</si>
  <si>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</si>
  <si>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</si>
  <si>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</si>
  <si>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</si>
  <si>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</si>
  <si>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</si>
  <si>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</si>
  <si>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</si>
  <si>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</si>
  <si>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</si>
  <si>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</si>
  <si>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</si>
  <si>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</si>
  <si>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</si>
  <si>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</si>
  <si>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</si>
  <si>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</si>
  <si>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</si>
  <si>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</si>
  <si>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</si>
  <si>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</si>
  <si>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</si>
  <si>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</si>
  <si>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</si>
  <si>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</si>
  <si>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</si>
  <si>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</si>
  <si>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</si>
  <si>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</si>
  <si>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</si>
  <si>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</si>
  <si>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</si>
  <si>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</si>
  <si>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</si>
  <si>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</si>
  <si>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</si>
  <si>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</si>
  <si>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</si>
  <si>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</si>
  <si>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</si>
  <si>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</si>
  <si>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</si>
  <si>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</si>
  <si>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</si>
  <si>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</si>
  <si>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</si>
  <si>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</si>
  <si>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</si>
  <si>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</si>
  <si>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</si>
  <si>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</si>
  <si>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</si>
  <si>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</si>
  <si>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</si>
  <si>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</si>
  <si>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</si>
  <si>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</si>
  <si>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</si>
  <si>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</si>
  <si>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</si>
  <si>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</si>
  <si>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</si>
  <si>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</si>
  <si>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</si>
  <si>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</si>
  <si>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</si>
  <si>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</si>
  <si>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</si>
  <si>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</si>
  <si>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</si>
  <si>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</si>
  <si>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</si>
  <si>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</si>
  <si>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</si>
  <si>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</si>
  <si>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</si>
  <si>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</si>
  <si>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</si>
  <si>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</si>
  <si>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</si>
  <si>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</si>
  <si>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</si>
  <si>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</si>
  <si>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</si>
  <si>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</si>
  <si>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</si>
  <si>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</si>
  <si>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</si>
  <si>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</si>
  <si>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</si>
  <si>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</si>
  <si>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</si>
  <si>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</si>
  <si>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</si>
  <si>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</si>
  <si>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</si>
  <si>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</si>
  <si>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</si>
  <si>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</si>
  <si>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</si>
  <si>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</si>
  <si>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</si>
  <si>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</si>
  <si>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</si>
  <si>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</si>
  <si>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</si>
  <si>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</si>
  <si>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</si>
  <si>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</si>
  <si>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</si>
  <si>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</si>
  <si>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</si>
  <si>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</si>
  <si>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</si>
  <si>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</si>
  <si>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</si>
  <si>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</si>
  <si>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</si>
  <si>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</si>
  <si>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</si>
  <si>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</si>
  <si>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</si>
  <si>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</si>
  <si>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</si>
  <si>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</si>
  <si>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</si>
  <si>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</si>
  <si>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</si>
  <si>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</si>
  <si>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</si>
  <si>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</si>
  <si>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</si>
  <si>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</si>
  <si>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</si>
  <si>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</si>
  <si>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</si>
  <si>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</si>
  <si>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</si>
  <si>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</si>
  <si>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</si>
  <si>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</si>
  <si>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</si>
  <si>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</si>
  <si>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</si>
  <si>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</si>
  <si>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</si>
  <si>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</si>
  <si>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</si>
  <si>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</si>
  <si>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</si>
  <si>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</si>
  <si>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</si>
  <si>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</si>
  <si>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</si>
  <si>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</si>
  <si>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</si>
  <si>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</si>
  <si>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</si>
  <si>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</si>
  <si>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</si>
  <si>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</si>
  <si>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</si>
  <si>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</si>
  <si>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</si>
  <si>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</si>
  <si>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</si>
  <si>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</si>
  <si>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</si>
  <si>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</si>
  <si>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</si>
  <si>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</si>
  <si>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</si>
  <si>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</si>
  <si>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</si>
  <si>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</si>
  <si>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</si>
  <si>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</si>
  <si>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</si>
  <si>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</si>
  <si>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</si>
  <si>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</si>
  <si>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</si>
  <si>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</si>
  <si>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</si>
  <si>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</si>
  <si>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</si>
  <si>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</si>
  <si>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</si>
  <si>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</si>
  <si>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</si>
  <si>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</si>
  <si>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</si>
  <si>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</si>
  <si>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</si>
  <si>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</si>
  <si>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</si>
  <si>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</si>
  <si>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</si>
  <si>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</si>
  <si>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</si>
  <si>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</si>
  <si>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</si>
  <si>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</si>
  <si>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</si>
  <si>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</si>
  <si>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</si>
  <si>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</si>
  <si>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</si>
  <si>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</si>
  <si>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</si>
  <si>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</si>
  <si>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</si>
  <si>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</si>
  <si>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</si>
  <si>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</si>
  <si>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</si>
  <si>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</si>
  <si>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</si>
  <si>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</si>
  <si>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</si>
  <si>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</si>
  <si>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</si>
  <si>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</si>
  <si>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</si>
  <si>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</si>
  <si>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</si>
  <si>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</si>
  <si>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</si>
  <si>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</si>
  <si>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</si>
  <si>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</si>
  <si>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</si>
  <si>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</si>
  <si>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</si>
  <si>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</si>
  <si>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</si>
  <si>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</si>
  <si>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</si>
  <si>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</si>
  <si>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</si>
  <si>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</si>
  <si>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</si>
  <si>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</si>
  <si>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</si>
  <si>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</si>
  <si>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</si>
  <si>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</si>
  <si>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</si>
  <si>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</si>
  <si>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</si>
  <si>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</si>
  <si>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</si>
  <si>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</si>
  <si>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</si>
  <si>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</si>
  <si>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</si>
  <si>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</si>
  <si>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</si>
  <si>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</si>
  <si>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</si>
  <si>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</si>
  <si>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</si>
  <si>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</si>
  <si>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</si>
  <si>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</si>
  <si>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</si>
  <si>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</si>
  <si>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</si>
  <si>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</si>
  <si>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</si>
  <si>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</si>
  <si>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</si>
  <si>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</si>
  <si>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</si>
  <si>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</si>
  <si>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</si>
  <si>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</si>
  <si>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</si>
  <si>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</si>
  <si>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</si>
  <si>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</si>
  <si>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</si>
  <si>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</si>
  <si>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</si>
  <si>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</si>
  <si>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</si>
  <si>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</si>
  <si>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</si>
  <si>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</si>
  <si>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</si>
  <si>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</si>
  <si>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</si>
  <si>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</si>
  <si>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</si>
  <si>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</si>
  <si>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</si>
  <si>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</si>
  <si>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</si>
  <si>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</si>
  <si>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</si>
  <si>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</si>
  <si>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</si>
  <si>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</si>
  <si>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</si>
  <si>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</si>
  <si>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</si>
  <si>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</si>
  <si>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</si>
  <si>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</si>
  <si>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</si>
  <si>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</si>
  <si>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</si>
  <si>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</si>
  <si>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</si>
  <si>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</si>
  <si>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</si>
  <si>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</si>
  <si>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</si>
  <si>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</si>
  <si>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</si>
  <si>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</si>
  <si>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</si>
  <si>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</si>
  <si>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</si>
  <si>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</si>
  <si>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</si>
  <si>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</si>
  <si>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</si>
  <si>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</si>
  <si>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</si>
  <si>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</si>
  <si>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</si>
  <si>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</si>
  <si>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</si>
  <si>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</si>
  <si>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</si>
  <si>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</si>
  <si>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</si>
  <si>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</si>
  <si>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</si>
  <si>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</si>
  <si>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</si>
  <si>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</si>
  <si>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</si>
  <si>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</si>
  <si>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</si>
  <si>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</si>
  <si>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</si>
  <si>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</si>
  <si>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</si>
  <si>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</si>
  <si>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</si>
  <si>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</si>
  <si>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</si>
  <si>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</si>
  <si>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</si>
  <si>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</si>
  <si>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</si>
  <si>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</si>
  <si>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</si>
  <si>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</si>
  <si>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</si>
  <si>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</si>
  <si>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</si>
  <si>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</si>
  <si>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</si>
  <si>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</si>
  <si>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</si>
  <si>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</si>
  <si>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</si>
  <si>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</si>
  <si>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</si>
  <si>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</si>
  <si>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</si>
  <si>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</si>
  <si>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</si>
  <si>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</si>
  <si>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</si>
  <si>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</si>
  <si>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</si>
  <si>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</si>
  <si>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</si>
  <si>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</si>
  <si>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</si>
  <si>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</si>
  <si>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</si>
  <si>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</si>
  <si>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</si>
  <si>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</si>
  <si>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</si>
  <si>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</si>
  <si>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</si>
  <si>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</si>
  <si>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</si>
  <si>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</si>
  <si>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</si>
  <si>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</si>
  <si>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</si>
  <si>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</si>
  <si>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</si>
  <si>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</si>
  <si>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</si>
  <si>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</si>
  <si>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</si>
  <si>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</si>
  <si>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</si>
  <si>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</si>
  <si>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</si>
  <si>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</si>
  <si>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</si>
  <si>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</si>
  <si>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</si>
  <si>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</si>
  <si>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</si>
  <si>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</si>
  <si>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</si>
  <si>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</si>
  <si>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</si>
  <si>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</si>
  <si>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</si>
  <si>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</si>
  <si>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</si>
  <si>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</si>
  <si>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</si>
  <si>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</si>
  <si>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</si>
  <si>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</si>
  <si>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</si>
  <si>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</si>
  <si>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</si>
  <si>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</si>
  <si>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</si>
  <si>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</si>
  <si>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</si>
  <si>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</si>
  <si>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</si>
  <si>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</si>
  <si>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</si>
  <si>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</si>
  <si>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</si>
  <si>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</si>
  <si>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</si>
  <si>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</si>
  <si>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</si>
  <si>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</si>
  <si>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</si>
  <si>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</si>
  <si>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</si>
  <si>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</si>
  <si>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</si>
  <si>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</si>
  <si>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</si>
  <si>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</si>
  <si>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</si>
  <si>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</si>
  <si>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</si>
  <si>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</si>
  <si>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</si>
  <si>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</si>
  <si>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</si>
  <si>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</si>
  <si>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</si>
  <si>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</si>
  <si>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</si>
  <si>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</si>
  <si>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</si>
  <si>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</si>
  <si>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</si>
  <si>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</si>
  <si>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</si>
  <si>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</si>
  <si>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</si>
  <si>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</si>
  <si>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</si>
  <si>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</si>
  <si>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</si>
  <si>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</si>
  <si>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</si>
  <si>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</si>
  <si>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</si>
  <si>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</si>
  <si>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</si>
  <si>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</si>
  <si>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</si>
  <si>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</si>
  <si>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</si>
  <si>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</si>
  <si>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</si>
  <si>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</si>
  <si>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</si>
  <si>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</si>
  <si>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</si>
  <si>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</si>
  <si>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</si>
  <si>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</si>
  <si>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</si>
  <si>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</si>
  <si>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</si>
  <si>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</si>
  <si>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</si>
  <si>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</si>
  <si>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</si>
  <si>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</si>
  <si>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</si>
  <si>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</si>
  <si>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</si>
  <si>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</si>
  <si>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</si>
  <si>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</si>
  <si>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</si>
  <si>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</si>
  <si>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</si>
  <si>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</si>
  <si>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</si>
  <si>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</si>
  <si>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</si>
  <si>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</si>
  <si>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</si>
  <si>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</si>
  <si>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</si>
  <si>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</si>
  <si>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</si>
  <si>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</si>
  <si>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</si>
  <si>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</si>
  <si>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</si>
  <si>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</si>
  <si>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</si>
  <si>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</si>
  <si>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</si>
  <si>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</si>
  <si>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</si>
  <si>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</si>
  <si>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</si>
  <si>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</si>
  <si>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</si>
  <si>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</si>
  <si>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</si>
  <si>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</si>
  <si>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</si>
  <si>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</si>
  <si>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</si>
  <si>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</si>
  <si>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</si>
  <si>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</si>
  <si>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</si>
  <si>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</si>
  <si>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</si>
  <si>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</si>
  <si>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</si>
  <si>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</si>
  <si>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</si>
  <si>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</si>
  <si>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</si>
  <si>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</si>
  <si>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</si>
  <si>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</si>
  <si>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</si>
  <si>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</si>
  <si>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</si>
  <si>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</si>
  <si>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</si>
  <si>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</si>
  <si>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</si>
  <si>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</si>
  <si>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</si>
  <si>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</si>
  <si>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</si>
  <si>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</si>
  <si>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</si>
  <si>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</si>
  <si>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</si>
  <si>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</si>
  <si>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</si>
  <si>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</si>
  <si>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</si>
  <si>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</si>
  <si>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</si>
  <si>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</si>
  <si>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</si>
  <si>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</si>
  <si>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</si>
  <si>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</si>
  <si>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</si>
  <si>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</si>
  <si>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</si>
  <si>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</si>
  <si>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</si>
  <si>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</si>
  <si>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</si>
  <si>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</si>
  <si>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</si>
  <si>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</si>
  <si>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</si>
  <si>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</si>
  <si>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</si>
  <si>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</si>
  <si>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</si>
  <si>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</si>
  <si>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</si>
  <si>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</si>
  <si>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</si>
  <si>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</si>
  <si>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</si>
  <si>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</si>
  <si>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</si>
  <si>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</si>
  <si>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</si>
  <si>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</si>
  <si>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</si>
  <si>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</si>
  <si>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</si>
  <si>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</si>
  <si>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</si>
  <si>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</si>
  <si>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</si>
  <si>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</si>
  <si>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</si>
  <si>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</si>
  <si>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</si>
  <si>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</si>
  <si>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</si>
  <si>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</si>
  <si>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</si>
  <si>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</si>
  <si>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</si>
  <si>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</si>
  <si>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</si>
  <si>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</si>
  <si>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</si>
  <si>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</si>
  <si>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</si>
  <si>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</si>
  <si>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</si>
  <si>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</si>
  <si>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</si>
  <si>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</si>
  <si>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</si>
  <si>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</si>
  <si>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</si>
  <si>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</si>
  <si>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</si>
  <si>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</si>
  <si>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</si>
  <si>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</si>
  <si>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</si>
  <si>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</si>
  <si>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</si>
  <si>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</si>
  <si>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</si>
  <si>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</si>
  <si>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</si>
  <si>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</si>
  <si>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</si>
  <si>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</si>
  <si>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</si>
  <si>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</si>
  <si>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</si>
  <si>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</si>
  <si>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</si>
  <si>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</si>
  <si>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</si>
  <si>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</si>
  <si>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</si>
  <si>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</si>
  <si>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</si>
  <si>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</si>
  <si>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</si>
  <si>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</si>
  <si>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</si>
  <si>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</si>
  <si>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</si>
  <si>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</si>
  <si>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</si>
  <si>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</si>
  <si>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</si>
  <si>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</si>
  <si>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</si>
  <si>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</si>
  <si>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</si>
  <si>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</si>
  <si>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</si>
  <si>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</si>
  <si>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</si>
  <si>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</si>
  <si>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</si>
  <si>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</si>
  <si>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</si>
  <si>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</si>
  <si>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</si>
  <si>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</si>
  <si>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</si>
  <si>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</si>
  <si>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</si>
  <si>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</si>
  <si>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</si>
  <si>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</si>
  <si>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</si>
  <si>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</si>
  <si>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</si>
  <si>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</si>
  <si>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</si>
  <si>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</si>
  <si>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</si>
  <si>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</si>
  <si>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</si>
  <si>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</si>
  <si>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</si>
  <si>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</si>
  <si>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</si>
  <si>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</si>
  <si>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</si>
  <si>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</si>
  <si>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</si>
  <si>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</si>
  <si>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</si>
  <si>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</si>
  <si>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</si>
  <si>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</si>
  <si>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</si>
  <si>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</si>
  <si>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</si>
  <si>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</si>
  <si>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</si>
  <si>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</si>
  <si>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</si>
  <si>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</si>
  <si>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</si>
  <si>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</si>
  <si>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</si>
  <si>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</si>
  <si>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</si>
  <si>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</si>
  <si>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</si>
  <si>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</si>
  <si>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</si>
  <si>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</si>
  <si>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</si>
  <si>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</si>
  <si>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</si>
  <si>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</si>
  <si>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</si>
  <si>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</si>
  <si>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</si>
  <si>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</si>
  <si>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</si>
  <si>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</si>
  <si>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</si>
  <si>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</si>
  <si>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</si>
  <si>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</si>
  <si>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</si>
  <si>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</si>
  <si>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</si>
  <si>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</si>
  <si>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</si>
  <si>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</si>
  <si>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</si>
  <si>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</si>
  <si>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</si>
  <si>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</si>
  <si>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</si>
  <si>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</si>
  <si>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</si>
  <si>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</si>
  <si>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</si>
  <si>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</si>
  <si>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</si>
  <si>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</si>
  <si>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</si>
  <si>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</si>
  <si>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</si>
  <si>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</si>
  <si>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</si>
  <si>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</si>
  <si>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</si>
  <si>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</si>
  <si>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</si>
  <si>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</si>
  <si>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</si>
  <si>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</si>
  <si>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</si>
  <si>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</si>
  <si>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</si>
  <si>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</si>
  <si>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</si>
  <si>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</si>
  <si>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</si>
  <si>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</si>
  <si>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</si>
  <si>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</si>
  <si>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</si>
  <si>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</si>
  <si>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</si>
  <si>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</si>
  <si>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</si>
  <si>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</si>
  <si>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</si>
  <si>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</si>
  <si>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</si>
  <si>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</si>
  <si>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</si>
  <si>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</si>
  <si>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</si>
  <si>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</si>
  <si>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</si>
  <si>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</si>
  <si>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</si>
  <si>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</si>
  <si>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</si>
  <si>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</si>
  <si>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</si>
  <si>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</si>
  <si>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</si>
  <si>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</si>
  <si>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</si>
  <si>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</si>
  <si>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</si>
  <si>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</si>
  <si>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</si>
  <si>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</si>
  <si>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</si>
  <si>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</si>
  <si>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</si>
  <si>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</si>
  <si>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</si>
  <si>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</si>
  <si>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</si>
  <si>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</si>
  <si>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</si>
  <si>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</si>
  <si>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</si>
  <si>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</si>
  <si>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</si>
  <si>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</si>
  <si>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</si>
  <si>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</si>
  <si>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</si>
  <si>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</si>
  <si>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</si>
  <si>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</si>
  <si>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</si>
  <si>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</si>
  <si>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</si>
  <si>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</si>
  <si>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</si>
  <si>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</si>
  <si>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</si>
  <si>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</si>
  <si>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</si>
  <si>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</si>
  <si>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</si>
  <si>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</si>
  <si>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</si>
  <si>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</si>
  <si>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</si>
  <si>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</si>
  <si>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</si>
  <si>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</si>
  <si>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</si>
  <si>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</si>
  <si>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</si>
  <si>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</si>
  <si>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</si>
  <si>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</si>
  <si>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</si>
  <si>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</si>
  <si>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</si>
  <si>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</si>
  <si>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</si>
  <si>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</si>
  <si>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</si>
  <si>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</si>
  <si>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</si>
  <si>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</si>
  <si>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</si>
  <si>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</si>
  <si>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</si>
  <si>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</si>
  <si>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</si>
  <si>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</si>
  <si>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</si>
  <si>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</si>
  <si>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</si>
  <si>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</si>
  <si>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</si>
  <si>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</si>
  <si>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</si>
  <si>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</si>
  <si>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</si>
  <si>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</si>
  <si>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</si>
  <si>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</si>
  <si>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</si>
  <si>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</si>
  <si>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</si>
  <si>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</si>
  <si>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</si>
  <si>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</si>
  <si>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</si>
  <si>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</si>
  <si>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</si>
  <si>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</si>
  <si>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</si>
  <si>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</si>
  <si>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</si>
  <si>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</si>
  <si>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</si>
  <si>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</si>
  <si>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</si>
  <si>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</si>
  <si>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</si>
  <si>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</si>
  <si>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</si>
  <si>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</si>
  <si>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</si>
  <si>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</si>
  <si>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</si>
  <si>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</si>
  <si>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</si>
  <si>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</si>
  <si>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</si>
  <si>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</si>
  <si>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</si>
  <si>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</si>
  <si>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</si>
  <si>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</si>
  <si>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</si>
  <si>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</si>
  <si>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</si>
  <si>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</si>
  <si>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</si>
  <si>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</si>
  <si>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</si>
  <si>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</si>
  <si>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</si>
  <si>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</si>
  <si>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</si>
  <si>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</si>
  <si>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</si>
  <si>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</si>
  <si>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</si>
  <si>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</si>
  <si>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</si>
  <si>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</si>
  <si>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</si>
  <si>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</si>
  <si>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</si>
  <si>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</si>
  <si>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</si>
  <si>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</si>
  <si>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</si>
  <si>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</si>
  <si>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</si>
  <si>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</si>
  <si>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</si>
  <si>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</si>
  <si>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</si>
  <si>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</si>
  <si>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</si>
  <si>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</si>
  <si>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</si>
  <si>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</si>
  <si>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</si>
  <si>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</si>
  <si>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</si>
  <si>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</si>
  <si>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</si>
  <si>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</si>
  <si>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</si>
  <si>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</si>
  <si>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</si>
  <si>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</si>
  <si>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</si>
  <si>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</si>
  <si>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</si>
  <si>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</si>
  <si>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</si>
  <si>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</si>
  <si>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</si>
  <si>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</si>
  <si>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</si>
  <si>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</si>
  <si>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</si>
  <si>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</si>
  <si>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</si>
  <si>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</si>
  <si>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</si>
  <si>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</si>
  <si>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</si>
  <si>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</si>
  <si>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</si>
  <si>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</si>
  <si>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</si>
  <si>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</si>
  <si>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</si>
  <si>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</si>
  <si>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</si>
  <si>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</si>
  <si>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</si>
  <si>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</si>
  <si>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</si>
  <si>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</si>
  <si>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</si>
  <si>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</si>
  <si>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</si>
  <si>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</si>
  <si>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</si>
  <si>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</si>
  <si>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</si>
  <si>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</si>
  <si>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</si>
  <si>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</si>
  <si>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</si>
  <si>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</si>
  <si>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</si>
  <si>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</si>
  <si>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</si>
  <si>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</si>
  <si>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</si>
  <si>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</si>
  <si>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</si>
  <si>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</si>
  <si>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</si>
  <si>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</si>
  <si>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</si>
  <si>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</si>
  <si>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</si>
  <si>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</si>
  <si>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</si>
  <si>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</si>
  <si>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</si>
  <si>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</si>
  <si>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</si>
  <si>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</si>
  <si>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</si>
  <si>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</si>
  <si>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</si>
  <si>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</si>
  <si>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</si>
  <si>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</si>
  <si>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</si>
  <si>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</si>
  <si>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</si>
  <si>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</si>
  <si>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</si>
  <si>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</si>
  <si>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</si>
  <si>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</si>
  <si>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</si>
  <si>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</si>
  <si>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</si>
  <si>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</si>
  <si>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</si>
  <si>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</si>
  <si>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</si>
  <si>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</si>
  <si>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</si>
  <si>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</si>
  <si>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</si>
  <si>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</si>
  <si>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</si>
  <si>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</si>
  <si>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</si>
  <si>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</si>
  <si>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</si>
  <si>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</si>
  <si>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</si>
  <si>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</si>
  <si>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</si>
  <si>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</si>
  <si>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</si>
  <si>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</si>
  <si>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</si>
  <si>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</si>
  <si>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</si>
  <si>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</si>
  <si>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</si>
  <si>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</si>
  <si>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</si>
  <si>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</si>
  <si>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</si>
  <si>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</si>
  <si>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</si>
  <si>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</si>
  <si>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</si>
  <si>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</si>
  <si>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</si>
  <si>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</si>
  <si>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</si>
  <si>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</si>
  <si>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</si>
  <si>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</si>
  <si>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</si>
  <si>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</si>
  <si>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</si>
  <si>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</si>
  <si>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</si>
  <si>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</si>
  <si>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</si>
  <si>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</si>
  <si>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</si>
  <si>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</si>
  <si>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</si>
  <si>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</si>
  <si>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</si>
  <si>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</si>
  <si>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</si>
  <si>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</si>
  <si>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</si>
  <si>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</si>
  <si>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</si>
  <si>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</si>
  <si>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</si>
  <si>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</si>
  <si>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</si>
  <si>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</si>
  <si>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</si>
  <si>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</si>
  <si>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</si>
  <si>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</si>
  <si>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</si>
  <si>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</si>
  <si>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</si>
  <si>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</si>
  <si>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</si>
  <si>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</si>
  <si>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</si>
  <si>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</si>
  <si>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</si>
  <si>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</si>
  <si>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</si>
  <si>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</si>
  <si>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</si>
  <si>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</si>
  <si>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</si>
  <si>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</si>
  <si>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</si>
  <si>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</si>
  <si>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</si>
  <si>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</si>
  <si>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</si>
  <si>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</si>
  <si>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</si>
  <si>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</si>
  <si>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</si>
  <si>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</si>
  <si>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</si>
  <si>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</si>
  <si>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</si>
  <si>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</si>
  <si>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</si>
  <si>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</si>
  <si>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</si>
  <si>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</si>
  <si>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</si>
  <si>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</si>
  <si>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</si>
  <si>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</si>
  <si>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</si>
  <si>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</si>
  <si>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</si>
  <si>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</si>
  <si>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</si>
  <si>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</si>
  <si>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</si>
  <si>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</si>
  <si>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</si>
  <si>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</si>
  <si>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</si>
  <si>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</si>
  <si>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</si>
  <si>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</si>
  <si>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</si>
  <si>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</si>
  <si>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</si>
  <si>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</si>
  <si>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</si>
  <si>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</si>
  <si>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</si>
  <si>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</si>
  <si>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</si>
  <si>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</si>
  <si>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</si>
  <si>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</si>
  <si>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</si>
  <si>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</si>
  <si>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</si>
  <si>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</si>
  <si>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</si>
  <si>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</si>
  <si>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</si>
  <si>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</si>
  <si>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</si>
  <si>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</si>
  <si>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</si>
  <si>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</si>
  <si>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</si>
  <si>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</si>
  <si>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</si>
  <si>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</si>
  <si>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</si>
  <si>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</si>
  <si>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</si>
  <si>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</si>
  <si>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</si>
  <si>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</si>
  <si>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</si>
  <si>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</si>
  <si>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</si>
  <si>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</si>
  <si>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</si>
  <si>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</si>
  <si>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</si>
  <si>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</si>
  <si>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</si>
  <si>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</si>
  <si>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</si>
  <si>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</si>
  <si>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</si>
  <si>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</si>
  <si>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</si>
  <si>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</si>
  <si>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</si>
  <si>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</si>
  <si>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</si>
  <si>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</si>
  <si>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</si>
  <si>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</si>
  <si>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</si>
  <si>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</si>
  <si>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</si>
  <si>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</si>
  <si>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</si>
  <si>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</si>
  <si>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</si>
  <si>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</si>
  <si>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</si>
  <si>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</si>
  <si>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</si>
  <si>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</si>
  <si>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</si>
  <si>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</si>
  <si>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</si>
  <si>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</si>
  <si>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</si>
  <si>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</si>
  <si>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</si>
  <si>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</si>
  <si>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</si>
  <si>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</si>
  <si>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</si>
  <si>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</si>
  <si>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</si>
  <si>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</si>
  <si>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</si>
  <si>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</si>
  <si>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</si>
  <si>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</si>
  <si>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</si>
  <si>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</si>
  <si>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</si>
  <si>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</si>
  <si>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</si>
  <si>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</si>
  <si>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</si>
  <si>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</si>
  <si>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</si>
  <si>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</si>
  <si>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</si>
  <si>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</si>
  <si>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</si>
  <si>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</si>
  <si>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</si>
  <si>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</si>
  <si>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</si>
  <si>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</si>
  <si>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</si>
  <si>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</si>
  <si>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</si>
  <si>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</si>
  <si>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</si>
  <si>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</si>
  <si>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</si>
  <si>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</si>
  <si>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</si>
  <si>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</si>
  <si>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</si>
  <si>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</si>
  <si>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</si>
  <si>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</si>
  <si>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</si>
  <si>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</si>
  <si>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</si>
  <si>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</si>
  <si>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</si>
  <si>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</si>
  <si>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</si>
  <si>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</si>
  <si>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</si>
  <si>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</si>
  <si>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</si>
  <si>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</si>
  <si>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</si>
  <si>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</si>
  <si>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</si>
  <si>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</si>
  <si>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</si>
  <si>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</si>
  <si>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</si>
  <si>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</si>
  <si>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</si>
  <si>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</si>
  <si>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</si>
  <si>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</si>
  <si>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</si>
  <si>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</si>
  <si>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</si>
  <si>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</si>
  <si>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</si>
  <si>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</si>
  <si>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</si>
  <si>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</si>
  <si>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</si>
  <si>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</si>
  <si>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</si>
  <si>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</si>
  <si>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</si>
  <si>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</si>
  <si>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</si>
  <si>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</si>
  <si>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</si>
  <si>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</si>
  <si>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</si>
  <si>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</si>
  <si>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</si>
  <si>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</si>
  <si>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</si>
  <si>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</si>
  <si>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</si>
  <si>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</si>
  <si>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</si>
  <si>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</si>
  <si>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</si>
  <si>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</si>
  <si>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</si>
  <si>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</si>
  <si>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</si>
  <si>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</si>
  <si>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</si>
  <si>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</si>
  <si>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</si>
  <si>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</si>
  <si>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</si>
  <si>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</si>
  <si>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</si>
  <si>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</si>
  <si>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</si>
  <si>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</si>
  <si>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</si>
  <si>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</si>
  <si>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</si>
  <si>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</si>
  <si>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</si>
  <si>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</si>
  <si>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</si>
  <si>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</si>
  <si>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</si>
  <si>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</si>
  <si>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</si>
  <si>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</si>
  <si>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</si>
  <si>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</si>
  <si>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</si>
  <si>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</si>
  <si>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</si>
  <si>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</si>
  <si>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</si>
  <si>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</si>
  <si>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</si>
  <si>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</si>
  <si>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</si>
  <si>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</si>
  <si>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</si>
  <si>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</si>
  <si>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</si>
  <si>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</si>
  <si>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</si>
  <si>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</si>
  <si>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</si>
  <si>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</si>
  <si>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</si>
  <si>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</si>
  <si>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</si>
  <si>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</si>
  <si>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</si>
  <si>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</si>
  <si>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</si>
  <si>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</si>
  <si>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</si>
  <si>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</si>
  <si>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</si>
  <si>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</si>
  <si>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</si>
  <si>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</si>
  <si>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</si>
  <si>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</si>
  <si>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</si>
  <si>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</si>
  <si>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</si>
  <si>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</si>
  <si>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</si>
  <si>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</si>
  <si>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</si>
  <si>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</si>
  <si>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</si>
  <si>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</si>
  <si>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</si>
  <si>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</si>
  <si>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</si>
  <si>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</si>
  <si>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</si>
  <si>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</si>
  <si>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</si>
  <si>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</si>
  <si>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</si>
  <si>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</si>
  <si>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</si>
  <si>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</si>
  <si>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</si>
  <si>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</si>
  <si>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</si>
  <si>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</si>
  <si>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</si>
  <si>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</si>
  <si>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</si>
  <si>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</si>
  <si>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</si>
  <si>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</si>
  <si>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</si>
  <si>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</si>
  <si>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</si>
  <si>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</si>
  <si>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</si>
  <si>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</si>
  <si>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</si>
  <si>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</si>
  <si>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</si>
  <si>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</si>
  <si>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</si>
  <si>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</si>
  <si>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</si>
  <si>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</si>
  <si>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</si>
  <si>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</si>
  <si>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</si>
  <si>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</si>
  <si>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</si>
  <si>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</si>
  <si>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</si>
  <si>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</si>
  <si>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</si>
  <si>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</si>
  <si>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</si>
  <si>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</si>
  <si>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</si>
  <si>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</si>
  <si>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</si>
  <si>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</si>
  <si>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</si>
  <si>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</si>
  <si>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</si>
  <si>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</si>
  <si>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</si>
  <si>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</si>
  <si>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</si>
  <si>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</si>
  <si>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</si>
  <si>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</si>
  <si>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</si>
  <si>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</si>
  <si>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</si>
  <si>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</si>
  <si>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</si>
  <si>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</si>
  <si>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</si>
  <si>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</si>
  <si>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</si>
  <si>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</si>
  <si>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</si>
  <si>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</si>
  <si>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</si>
  <si>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</si>
  <si>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</si>
  <si>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</si>
  <si>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</si>
  <si>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</si>
  <si>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</si>
  <si>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</si>
  <si>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</si>
  <si>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</si>
  <si>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</si>
  <si>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</si>
  <si>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</si>
  <si>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</si>
  <si>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</si>
  <si>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</si>
  <si>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</si>
  <si>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</si>
  <si>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</si>
  <si>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</si>
  <si>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</si>
  <si>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</si>
  <si>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</si>
  <si>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</si>
  <si>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</si>
  <si>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</si>
  <si>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</si>
  <si>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</si>
  <si>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</si>
  <si>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</si>
  <si>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</si>
  <si>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</si>
  <si>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</si>
  <si>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</si>
  <si>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</si>
  <si>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</si>
  <si>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</si>
  <si>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</si>
  <si>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</si>
  <si>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</si>
  <si>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</si>
  <si>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</si>
  <si>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</si>
  <si>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</si>
  <si>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</si>
  <si>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</si>
  <si>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</si>
  <si>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</si>
  <si>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</si>
  <si>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</si>
  <si>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</si>
  <si>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</si>
  <si>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</si>
  <si>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</si>
  <si>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</si>
  <si>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</si>
  <si>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</si>
  <si>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</si>
  <si>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</si>
  <si>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</si>
  <si>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</si>
  <si>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</si>
  <si>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</si>
  <si>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</si>
  <si>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</si>
  <si>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</si>
  <si>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</si>
  <si>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</si>
  <si>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</si>
  <si>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</si>
  <si>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</si>
  <si>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</si>
  <si>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</si>
  <si>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</si>
  <si>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</si>
  <si>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</si>
  <si>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</si>
  <si>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</si>
  <si>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</si>
  <si>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</si>
  <si>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</si>
  <si>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</si>
  <si>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</si>
  <si>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</si>
  <si>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</si>
  <si>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</si>
  <si>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</si>
  <si>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</si>
  <si>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</si>
  <si>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</si>
  <si>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</si>
  <si>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</si>
  <si>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</si>
  <si>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</si>
  <si>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</si>
  <si>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</si>
  <si>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</si>
  <si>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</si>
  <si>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</si>
  <si>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</si>
  <si>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</si>
  <si>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</si>
  <si>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</si>
  <si>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</si>
  <si>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</si>
  <si>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</si>
  <si>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</si>
  <si>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</si>
  <si>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</si>
  <si>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</si>
  <si>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</si>
  <si>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</si>
  <si>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</si>
  <si>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</si>
  <si>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</si>
  <si>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</si>
  <si>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</si>
  <si>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</si>
  <si>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</si>
  <si>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</si>
  <si>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</si>
  <si>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</si>
  <si>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</si>
  <si>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</si>
  <si>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</si>
  <si>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</si>
  <si>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</si>
  <si>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</si>
  <si>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</si>
  <si>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</si>
  <si>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</si>
  <si>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</si>
  <si>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</si>
  <si>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</si>
  <si>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</si>
  <si>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</si>
  <si>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</si>
  <si>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</si>
  <si>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</si>
  <si>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</si>
  <si>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</si>
  <si>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</si>
  <si>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</si>
  <si>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</si>
  <si>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</si>
  <si>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</si>
  <si>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</si>
  <si>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</si>
  <si>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</si>
  <si>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</si>
  <si>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</si>
  <si>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</si>
  <si>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</si>
  <si>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</si>
  <si>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</si>
  <si>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</si>
  <si>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</si>
  <si>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</si>
  <si>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</si>
  <si>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</si>
  <si>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</si>
  <si>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</si>
  <si>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</si>
  <si>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</si>
  <si>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</si>
  <si>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</si>
  <si>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</si>
  <si>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</si>
  <si>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</si>
  <si>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</si>
  <si>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</si>
  <si>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</si>
  <si>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</si>
  <si>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</si>
  <si>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</si>
  <si>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</si>
  <si>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</si>
  <si>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</si>
  <si>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</si>
  <si>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</si>
  <si>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</si>
  <si>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</si>
  <si>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</si>
  <si>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</si>
  <si>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</si>
  <si>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</si>
  <si>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</si>
  <si>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</si>
  <si>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</si>
  <si>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</si>
  <si>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</si>
  <si>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</si>
  <si>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</si>
  <si>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</si>
  <si>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</si>
  <si>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</si>
  <si>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</si>
  <si>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</si>
  <si>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</si>
  <si>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</si>
  <si>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</si>
  <si>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</si>
  <si>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</si>
  <si>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</si>
  <si>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</si>
  <si>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</si>
  <si>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</si>
  <si>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</si>
  <si>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</si>
  <si>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</si>
  <si>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</si>
  <si>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</si>
  <si>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</si>
  <si>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</si>
  <si>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</si>
  <si>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</si>
  <si>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</si>
  <si>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</si>
  <si>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</si>
  <si>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</si>
  <si>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</si>
  <si>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</si>
  <si>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</si>
  <si>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</si>
  <si>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</si>
  <si>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</si>
  <si>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</si>
  <si>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</si>
  <si>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</si>
  <si>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</si>
  <si>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</si>
  <si>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</si>
  <si>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</si>
  <si>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</si>
  <si>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</si>
  <si>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</si>
  <si>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</si>
  <si>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</si>
  <si>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</si>
  <si>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</si>
  <si>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</si>
  <si>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</si>
  <si>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</si>
  <si>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</si>
  <si>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</si>
  <si>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</si>
  <si>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</si>
  <si>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</si>
  <si>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</si>
  <si>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</si>
  <si>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</si>
  <si>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</si>
  <si>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</si>
  <si>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</si>
  <si>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</si>
  <si>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</si>
  <si>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</si>
  <si>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</si>
  <si>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</si>
  <si>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</si>
  <si>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</si>
  <si>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</si>
  <si>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</si>
  <si>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</si>
  <si>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</si>
  <si>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</si>
  <si>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</si>
  <si>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</si>
  <si>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</si>
  <si>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</si>
  <si>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</si>
  <si>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</si>
  <si>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</si>
  <si>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</si>
  <si>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</si>
  <si>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</si>
  <si>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</si>
  <si>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</si>
  <si>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</si>
  <si>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</si>
  <si>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</si>
  <si>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</si>
  <si>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</si>
  <si>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</si>
  <si>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</si>
  <si>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</si>
  <si>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</si>
  <si>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</si>
  <si>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</si>
  <si>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</si>
  <si>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</si>
  <si>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</si>
  <si>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</si>
  <si>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</si>
  <si>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</si>
  <si>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</si>
  <si>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</si>
  <si>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</si>
  <si>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</si>
  <si>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</si>
  <si>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</si>
  <si>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</si>
  <si>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</si>
  <si>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</si>
  <si>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</si>
  <si>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</si>
  <si>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</si>
  <si>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</si>
  <si>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</si>
  <si>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</si>
  <si>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</si>
  <si>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</si>
  <si>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</si>
  <si>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</si>
  <si>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</si>
  <si>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</si>
  <si>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</si>
  <si>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</si>
  <si>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</si>
  <si>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</si>
  <si>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</si>
  <si>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</si>
  <si>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</si>
  <si>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</si>
  <si>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</si>
  <si>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</si>
  <si>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</si>
  <si>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</si>
  <si>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</si>
  <si>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</si>
  <si>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</si>
  <si>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</si>
  <si>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</si>
  <si>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</si>
  <si>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</si>
  <si>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</si>
  <si>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</si>
  <si>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</si>
  <si>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</si>
  <si>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</si>
  <si>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</si>
  <si>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</si>
  <si>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</si>
  <si>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</si>
  <si>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</si>
  <si>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</si>
  <si>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</si>
  <si>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</si>
  <si>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</si>
  <si>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</si>
  <si>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</si>
  <si>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</si>
  <si>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</si>
  <si>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</si>
  <si>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</si>
  <si>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</si>
  <si>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</si>
  <si>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</si>
  <si>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</si>
  <si>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</si>
  <si>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</si>
  <si>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</si>
  <si>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</si>
  <si>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</si>
  <si>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</si>
  <si>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</si>
  <si>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</si>
  <si>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</si>
  <si>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</si>
  <si>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</si>
  <si>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</si>
  <si>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</si>
  <si>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</si>
  <si>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</si>
  <si>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</si>
  <si>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</si>
  <si>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</si>
  <si>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</si>
  <si>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</si>
  <si>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</si>
  <si>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</si>
  <si>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</si>
  <si>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</si>
  <si>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</si>
  <si>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</si>
  <si>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</si>
  <si>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</si>
  <si>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</si>
  <si>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</si>
  <si>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</si>
  <si>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</si>
  <si>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</si>
  <si>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</si>
  <si>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</si>
  <si>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</si>
  <si>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</si>
  <si>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</si>
  <si>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</si>
  <si>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</si>
  <si>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</si>
  <si>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</si>
  <si>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</si>
  <si>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</si>
  <si>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</si>
  <si>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</si>
  <si>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</si>
  <si>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</si>
  <si>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</si>
  <si>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</si>
  <si>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</si>
  <si>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</si>
  <si>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</si>
  <si>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</si>
  <si>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</si>
  <si>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</si>
  <si>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</si>
  <si>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</si>
  <si>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</si>
  <si>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</si>
  <si>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</si>
  <si>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</si>
  <si>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</si>
  <si>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</si>
  <si>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</si>
  <si>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</si>
  <si>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</si>
  <si>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</si>
  <si>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</si>
  <si>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</si>
  <si>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</si>
  <si>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</si>
  <si>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</si>
  <si>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</si>
  <si>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</si>
  <si>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</si>
  <si>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</si>
  <si>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</si>
  <si>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</si>
  <si>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</si>
  <si>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</si>
  <si>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</si>
  <si>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</si>
  <si>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</si>
  <si>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</si>
  <si>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</si>
  <si>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</si>
  <si>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</si>
  <si>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</si>
  <si>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</si>
  <si>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</si>
  <si>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</si>
  <si>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</si>
  <si>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</si>
  <si>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</si>
  <si>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</si>
  <si>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</si>
  <si>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</si>
  <si>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</si>
  <si>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</si>
  <si>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</si>
  <si>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</si>
  <si>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</si>
  <si>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</si>
  <si>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</si>
  <si>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</si>
  <si>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</si>
  <si>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</si>
  <si>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</si>
  <si>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</si>
  <si>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</si>
  <si>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</si>
  <si>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</si>
  <si>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</si>
  <si>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</si>
  <si>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</si>
  <si>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</si>
  <si>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</si>
  <si>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</si>
  <si>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</si>
  <si>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</si>
  <si>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</si>
  <si>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</si>
  <si>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</si>
  <si>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</si>
  <si>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</si>
  <si>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</si>
  <si>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</si>
  <si>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</si>
  <si>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</si>
  <si>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</si>
  <si>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</si>
  <si>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</si>
  <si>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</si>
  <si>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</si>
  <si>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</si>
  <si>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</si>
  <si>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</si>
  <si>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</si>
  <si>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</si>
  <si>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</si>
  <si>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</si>
  <si>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</si>
  <si>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</si>
  <si>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</si>
  <si>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</si>
  <si>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</si>
  <si>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</si>
  <si>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</si>
  <si>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</si>
  <si>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</si>
  <si>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</si>
  <si>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</si>
  <si>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</si>
  <si>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</si>
  <si>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</si>
  <si>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</si>
  <si>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</si>
  <si>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</si>
  <si>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</si>
  <si>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</si>
  <si>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</si>
  <si>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</si>
  <si>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</si>
  <si>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</si>
  <si>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</si>
  <si>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</si>
  <si>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</si>
  <si>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</si>
  <si>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</si>
  <si>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</si>
  <si>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</si>
  <si>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</si>
  <si>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</si>
  <si>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</si>
  <si>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</si>
  <si>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</si>
  <si>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</si>
  <si>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</si>
  <si>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</si>
  <si>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</si>
  <si>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</si>
  <si>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</si>
  <si>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</si>
  <si>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</si>
  <si>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</si>
  <si>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</si>
  <si>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</si>
  <si>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</si>
  <si>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</si>
  <si>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</si>
  <si>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</si>
  <si>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</si>
  <si>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</si>
  <si>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</si>
  <si>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</si>
  <si>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</si>
  <si>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</si>
  <si>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</si>
  <si>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</si>
  <si>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</si>
  <si>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</si>
  <si>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</si>
  <si>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</si>
  <si>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</si>
  <si>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</si>
  <si>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</si>
  <si>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</si>
  <si>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</si>
  <si>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</si>
  <si>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</si>
  <si>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</si>
  <si>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</si>
  <si>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</si>
  <si>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</si>
  <si>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</si>
  <si>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</si>
  <si>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</si>
  <si>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</si>
  <si>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</si>
  <si>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</si>
  <si>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</si>
  <si>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</si>
  <si>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</si>
  <si>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</si>
  <si>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</si>
  <si>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</si>
  <si>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</si>
  <si>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</si>
  <si>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</si>
  <si>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</si>
  <si>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</si>
  <si>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</si>
  <si>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</si>
  <si>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</si>
  <si>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</si>
  <si>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</si>
  <si>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</si>
  <si>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</si>
  <si>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</si>
  <si>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</si>
  <si>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</si>
  <si>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</si>
  <si>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</si>
  <si>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</si>
  <si>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</si>
  <si>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</si>
  <si>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</si>
  <si>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</si>
  <si>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</si>
  <si>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</si>
  <si>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</si>
  <si>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</si>
  <si>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</si>
  <si>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</si>
  <si>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</si>
  <si>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</si>
  <si>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</si>
  <si>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</si>
  <si>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</si>
  <si>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</si>
  <si>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</si>
  <si>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</si>
  <si>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</si>
  <si>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</si>
  <si>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</si>
  <si>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</si>
  <si>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</si>
  <si>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</si>
  <si>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</si>
  <si>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</si>
  <si>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</si>
  <si>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</si>
  <si>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</si>
  <si>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</si>
  <si>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</si>
  <si>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</si>
  <si>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</si>
  <si>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</si>
  <si>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</si>
  <si>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</si>
  <si>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</si>
  <si>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</si>
  <si>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</si>
  <si>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</si>
  <si>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</si>
  <si>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</si>
  <si>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</si>
  <si>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</si>
  <si>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</si>
  <si>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</si>
  <si>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</si>
  <si>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</si>
  <si>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</si>
  <si>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</si>
  <si>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</si>
  <si>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</si>
  <si>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</si>
  <si>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</si>
  <si>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</si>
  <si>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</si>
  <si>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</si>
  <si>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</si>
  <si>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</si>
  <si>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</si>
  <si>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</si>
  <si>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</si>
  <si>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</si>
  <si>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</si>
  <si>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</si>
  <si>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</si>
  <si>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</si>
  <si>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</si>
  <si>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</si>
  <si>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</si>
  <si>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</si>
  <si>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</si>
  <si>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</si>
  <si>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</si>
  <si>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</si>
  <si>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</si>
  <si>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</si>
  <si>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</si>
  <si>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</si>
  <si>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</si>
  <si>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</si>
  <si>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</si>
  <si>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</si>
  <si>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</si>
  <si>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</si>
  <si>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</si>
  <si>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</si>
  <si>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</si>
  <si>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</si>
  <si>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</si>
  <si>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</si>
  <si>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</si>
  <si>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</si>
  <si>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</si>
  <si>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</si>
  <si>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</si>
  <si>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</si>
  <si>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</si>
  <si>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</si>
  <si>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</si>
  <si>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</si>
  <si>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</si>
  <si>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</si>
  <si>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</si>
  <si>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</si>
  <si>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</si>
  <si>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</si>
  <si>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</si>
  <si>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</si>
  <si>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</si>
  <si>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</si>
  <si>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</si>
  <si>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</si>
  <si>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</si>
  <si>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</si>
  <si>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</si>
  <si>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</si>
  <si>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</si>
  <si>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</si>
  <si>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</si>
  <si>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</si>
  <si>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</si>
  <si>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</si>
  <si>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</si>
  <si>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</si>
  <si>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</si>
  <si>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</si>
  <si>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</si>
  <si>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</si>
  <si>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</si>
  <si>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</si>
  <si>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</si>
  <si>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</si>
  <si>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</si>
  <si>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</si>
  <si>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</si>
  <si>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</si>
  <si>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</si>
  <si>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</si>
  <si>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</si>
  <si>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</si>
  <si>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</si>
  <si>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</si>
  <si>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</si>
  <si>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</si>
  <si>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</si>
  <si>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</si>
  <si>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</si>
  <si>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</si>
  <si>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</si>
  <si>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</si>
  <si>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</si>
  <si>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</si>
  <si>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</si>
  <si>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</si>
  <si>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</si>
  <si>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</si>
  <si>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</si>
  <si>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</si>
  <si>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</si>
  <si>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</si>
  <si>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</si>
  <si>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</si>
  <si>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</si>
  <si>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</si>
  <si>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</si>
  <si>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</si>
  <si>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</si>
  <si>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</si>
  <si>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</si>
  <si>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</si>
  <si>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</si>
  <si>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</si>
  <si>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</si>
  <si>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</si>
  <si>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</si>
  <si>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</si>
  <si>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</si>
  <si>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</si>
  <si>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</si>
  <si>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</si>
  <si>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</si>
  <si>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</si>
  <si>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</si>
  <si>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</si>
  <si>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</si>
  <si>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</si>
  <si>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</si>
  <si>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</si>
  <si>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</si>
  <si>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</si>
  <si>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</si>
  <si>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</si>
  <si>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</si>
  <si>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</si>
  <si>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</si>
  <si>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</si>
  <si>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</si>
  <si>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</si>
  <si>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</si>
  <si>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</si>
  <si>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</si>
  <si>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</si>
  <si>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</si>
  <si>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</si>
  <si>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</si>
  <si>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</si>
  <si>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</si>
  <si>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</si>
  <si>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</si>
  <si>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</si>
  <si>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</si>
  <si>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</si>
  <si>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</si>
  <si>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</si>
  <si>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</si>
  <si>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</si>
  <si>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</si>
  <si>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</si>
  <si>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</si>
  <si>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</si>
  <si>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</si>
  <si>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</si>
  <si>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</si>
  <si>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</si>
  <si>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</si>
  <si>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</si>
  <si>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</si>
  <si>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</si>
  <si>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</si>
  <si>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</si>
  <si>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</si>
  <si>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</si>
  <si>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</si>
  <si>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</si>
  <si>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</si>
  <si>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</si>
  <si>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</si>
  <si>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</si>
  <si>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</si>
  <si>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</si>
  <si>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</si>
  <si>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</si>
  <si>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</si>
  <si>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</si>
  <si>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</si>
  <si>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</si>
  <si>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</si>
  <si>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</si>
  <si>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</si>
  <si>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</si>
  <si>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</si>
  <si>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</si>
  <si>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</si>
  <si>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</si>
  <si>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</si>
  <si>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</si>
  <si>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</si>
  <si>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</si>
  <si>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</si>
  <si>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</si>
  <si>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</si>
  <si>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</si>
  <si>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</si>
  <si>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</si>
  <si>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</si>
  <si>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</si>
  <si>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</si>
  <si>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</si>
  <si>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</si>
  <si>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</si>
  <si>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</si>
  <si>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</si>
  <si>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</si>
  <si>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</si>
  <si>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</si>
  <si>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</si>
  <si>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</si>
  <si>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</si>
  <si>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</si>
  <si>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</si>
  <si>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</si>
  <si>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</si>
  <si>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</si>
  <si>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</si>
  <si>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</si>
  <si>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</si>
  <si>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</si>
  <si>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</si>
  <si>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</si>
  <si>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</si>
  <si>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</si>
  <si>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</si>
  <si>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</si>
  <si>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</si>
  <si>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</si>
  <si>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</si>
  <si>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</si>
  <si>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</si>
  <si>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</si>
  <si>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</si>
  <si>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</si>
  <si>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</si>
  <si>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</si>
  <si>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</si>
  <si>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</si>
  <si>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</si>
  <si>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</si>
  <si>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</si>
  <si>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</si>
  <si>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</si>
  <si>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</si>
  <si>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</si>
  <si>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</si>
  <si>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</si>
  <si>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</si>
  <si>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</si>
  <si>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</si>
  <si>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</si>
  <si>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</si>
  <si>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</si>
  <si>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</si>
  <si>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</si>
  <si>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</si>
  <si>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</si>
  <si>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</si>
  <si>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</si>
  <si>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</si>
  <si>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</si>
  <si>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</si>
  <si>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</si>
  <si>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</si>
  <si>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</si>
  <si>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</si>
  <si>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</si>
  <si>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</si>
  <si>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</si>
  <si>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</si>
  <si>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</si>
  <si>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</si>
  <si>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</si>
  <si>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</si>
  <si>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</si>
  <si>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</si>
  <si>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</si>
  <si>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</si>
  <si>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</si>
  <si>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</si>
  <si>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</si>
  <si>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</si>
  <si>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</si>
  <si>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</si>
  <si>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</si>
  <si>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</si>
  <si>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</si>
  <si>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</si>
  <si>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</si>
  <si>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</si>
  <si>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</si>
  <si>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</si>
  <si>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</si>
  <si>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</si>
  <si>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</si>
  <si>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</si>
  <si>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</si>
  <si>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</si>
  <si>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</si>
  <si>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</si>
  <si>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</si>
  <si>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</si>
  <si>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</si>
  <si>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</si>
  <si>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</si>
  <si>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</si>
  <si>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</si>
  <si>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</si>
  <si>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</si>
  <si>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</si>
  <si>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</si>
  <si>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</si>
  <si>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</si>
  <si>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</si>
  <si>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</si>
  <si>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</si>
  <si>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</si>
  <si>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</si>
  <si>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</si>
  <si>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</si>
  <si>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</si>
  <si>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</si>
  <si>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</si>
  <si>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</si>
  <si>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</si>
  <si>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</si>
  <si>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</si>
  <si>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</si>
  <si>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</si>
  <si>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</si>
  <si>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</si>
  <si>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</si>
  <si>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</si>
  <si>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</si>
  <si>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</si>
  <si>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</si>
  <si>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</si>
  <si>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</si>
  <si>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</si>
  <si>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</si>
  <si>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</si>
  <si>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</si>
  <si>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</si>
  <si>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</si>
  <si>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</si>
  <si>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</si>
  <si>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</si>
  <si>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</si>
  <si>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</si>
  <si>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</si>
  <si>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</si>
  <si>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</si>
  <si>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</si>
  <si>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</si>
  <si>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</si>
  <si>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</si>
  <si>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</si>
  <si>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</si>
  <si>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</si>
  <si>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</si>
  <si>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</si>
  <si>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</si>
  <si>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</si>
  <si>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</si>
  <si>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</si>
  <si>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</si>
  <si>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</si>
  <si>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</si>
  <si>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</si>
  <si>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</si>
  <si>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</si>
  <si>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</si>
  <si>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</si>
  <si>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</si>
  <si>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</si>
  <si>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</si>
  <si>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</si>
  <si>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</si>
  <si>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</si>
  <si>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</si>
  <si>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</si>
  <si>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</si>
  <si>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</si>
  <si>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</si>
  <si>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</si>
  <si>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</si>
  <si>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</si>
  <si>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</si>
  <si>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</si>
  <si>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</si>
  <si>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</si>
  <si>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</si>
  <si>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</si>
  <si>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</si>
  <si>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</si>
  <si>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</si>
  <si>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</si>
  <si>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</si>
  <si>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</si>
  <si>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</si>
  <si>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</si>
  <si>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</si>
  <si>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</si>
  <si>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</si>
  <si>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</si>
  <si>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</si>
  <si>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</si>
  <si>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</si>
  <si>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</si>
  <si>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</si>
  <si>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</si>
  <si>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</si>
  <si>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</si>
  <si>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</si>
  <si>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</si>
  <si>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</si>
  <si>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</si>
  <si>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</si>
  <si>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</si>
  <si>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</si>
  <si>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</si>
  <si>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</si>
  <si>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</si>
  <si>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</si>
  <si>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</si>
  <si>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</si>
  <si>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</si>
  <si>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</si>
  <si>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</si>
  <si>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</si>
  <si>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</si>
  <si>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</si>
  <si>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</si>
  <si>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</si>
  <si>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</si>
  <si>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</si>
  <si>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</si>
  <si>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</si>
  <si>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</si>
  <si>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</si>
  <si>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</si>
  <si>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</si>
  <si>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</si>
  <si>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</si>
  <si>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</si>
  <si>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</si>
  <si>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</si>
  <si>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</si>
  <si>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</si>
  <si>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</si>
  <si>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</si>
  <si>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</si>
  <si>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</si>
  <si>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</si>
  <si>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</si>
  <si>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</si>
  <si>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</si>
  <si>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</si>
  <si>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</si>
  <si>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</si>
  <si>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</si>
  <si>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</si>
  <si>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</si>
  <si>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</si>
  <si>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</si>
  <si>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</si>
  <si>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</si>
  <si>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</si>
  <si>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</si>
  <si>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</si>
  <si>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</si>
  <si>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</si>
  <si>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</si>
  <si>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</si>
  <si>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</si>
  <si>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</si>
  <si>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</si>
  <si>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</si>
  <si>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</si>
  <si>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</si>
  <si>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</si>
  <si>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</si>
  <si>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</si>
  <si>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</si>
  <si>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</si>
  <si>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</si>
  <si>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</si>
  <si>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</si>
  <si>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</si>
  <si>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</si>
  <si>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</si>
  <si>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</si>
  <si>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</si>
  <si>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</si>
  <si>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</si>
  <si>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</si>
  <si>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</si>
  <si>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</si>
  <si>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</si>
  <si>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</si>
  <si>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</si>
  <si>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</si>
  <si>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</si>
  <si>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</si>
  <si>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</si>
  <si>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</si>
  <si>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</si>
  <si>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</si>
  <si>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</si>
  <si>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</si>
  <si>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</si>
  <si>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</si>
  <si>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</si>
  <si>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</si>
  <si>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</si>
  <si>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</si>
  <si>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</si>
  <si>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</si>
  <si>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</si>
  <si>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</si>
  <si>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</si>
  <si>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</si>
  <si>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</si>
  <si>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</si>
  <si>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</si>
  <si>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</si>
  <si>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</si>
  <si>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</si>
  <si>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</si>
  <si>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</si>
  <si>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</si>
  <si>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</si>
  <si>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</si>
  <si>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</si>
  <si>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</si>
  <si>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</si>
  <si>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</si>
  <si>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</si>
  <si>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</si>
  <si>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</si>
  <si>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</si>
  <si>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</si>
  <si>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</si>
  <si>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</si>
  <si>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</si>
  <si>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</si>
  <si>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</si>
  <si>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</si>
  <si>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</si>
  <si>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</si>
  <si>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</si>
  <si>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</si>
  <si>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</si>
  <si>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</si>
  <si>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</si>
  <si>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</si>
  <si>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</si>
  <si>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</si>
  <si>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</si>
  <si>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</si>
  <si>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</si>
  <si>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</si>
  <si>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</si>
  <si>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</si>
  <si>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</si>
  <si>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</si>
  <si>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</si>
  <si>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</si>
  <si>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</si>
  <si>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</si>
  <si>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</si>
  <si>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</si>
  <si>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</si>
  <si>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</si>
  <si>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</si>
  <si>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</si>
  <si>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</si>
  <si>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</si>
  <si>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</si>
  <si>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</si>
  <si>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</si>
  <si>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</si>
  <si>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</si>
  <si>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</si>
  <si>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</si>
  <si>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</si>
  <si>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</si>
  <si>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</si>
  <si>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</si>
  <si>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</si>
  <si>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</si>
  <si>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</si>
  <si>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</si>
  <si>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</si>
  <si>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</si>
  <si>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</si>
  <si>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</si>
  <si>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</si>
  <si>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</si>
  <si>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</si>
  <si>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</si>
  <si>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</si>
  <si>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</si>
  <si>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</si>
  <si>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</si>
  <si>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</si>
  <si>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</si>
  <si>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</si>
  <si>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</si>
  <si>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</si>
  <si>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</si>
  <si>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</si>
  <si>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</si>
  <si>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</si>
  <si>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</si>
  <si>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</si>
  <si>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</si>
  <si>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</si>
  <si>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</si>
  <si>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</si>
  <si>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</si>
  <si>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</si>
  <si>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</si>
  <si>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</si>
  <si>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</si>
  <si>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</si>
  <si>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</si>
  <si>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</si>
  <si>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</si>
  <si>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</si>
  <si>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</si>
  <si>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</si>
  <si>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</si>
  <si>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</si>
  <si>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</si>
  <si>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</si>
  <si>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</si>
  <si>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</si>
  <si>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</si>
  <si>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</si>
  <si>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</si>
  <si>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</si>
  <si>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</si>
  <si>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</si>
  <si>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</si>
  <si>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</si>
  <si>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</si>
  <si>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</si>
  <si>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</si>
  <si>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</si>
  <si>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</si>
  <si>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</si>
  <si>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</si>
  <si>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</si>
  <si>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</si>
  <si>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</si>
  <si>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</si>
  <si>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</si>
  <si>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</si>
  <si>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</si>
  <si>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</si>
  <si>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</si>
  <si>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</si>
  <si>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</si>
  <si>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</si>
  <si>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</si>
  <si>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</si>
  <si>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</si>
  <si>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</si>
  <si>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</si>
  <si>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</si>
  <si>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</si>
  <si>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</si>
  <si>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</si>
  <si>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</si>
  <si>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</si>
  <si>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</si>
  <si>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</si>
  <si>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</si>
  <si>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</si>
  <si>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</si>
  <si>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</si>
  <si>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</si>
  <si>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</si>
  <si>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</si>
  <si>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</si>
  <si>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</si>
  <si>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</si>
  <si>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</si>
  <si>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</si>
  <si>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</si>
  <si>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</si>
  <si>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</si>
  <si>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</si>
  <si>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</si>
  <si>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</si>
  <si>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</si>
  <si>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</si>
  <si>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</si>
  <si>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</si>
  <si>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</si>
  <si>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</si>
  <si>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</si>
  <si>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</si>
  <si>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</si>
  <si>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</si>
  <si>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</si>
  <si>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</si>
  <si>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</si>
  <si>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</si>
  <si>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</si>
  <si>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</si>
  <si>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</si>
  <si>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</si>
  <si>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</si>
  <si>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</si>
  <si>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</si>
  <si>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</si>
  <si>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</si>
  <si>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</si>
  <si>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</si>
  <si>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</si>
  <si>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</si>
  <si>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</si>
  <si>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</si>
  <si>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</si>
  <si>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</si>
  <si>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</si>
  <si>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</si>
  <si>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</si>
  <si>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</si>
  <si>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</si>
  <si>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</si>
  <si>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</si>
  <si>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</si>
  <si>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</si>
  <si>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</si>
  <si>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</si>
  <si>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</si>
  <si>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</si>
  <si>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</si>
  <si>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</si>
  <si>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</si>
  <si>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</si>
  <si>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</si>
  <si>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</si>
  <si>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</si>
  <si>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</si>
  <si>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</si>
  <si>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</si>
  <si>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</si>
  <si>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</si>
  <si>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</si>
  <si>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</si>
  <si>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</si>
  <si>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</si>
  <si>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</si>
  <si>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</si>
  <si>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</si>
  <si>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</si>
  <si>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</si>
  <si>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</si>
  <si>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</si>
  <si>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</si>
  <si>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</si>
  <si>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</si>
  <si>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</si>
  <si>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</si>
  <si>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</si>
  <si>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</si>
  <si>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</si>
  <si>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</si>
  <si>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</si>
  <si>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</si>
  <si>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</si>
  <si>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</si>
  <si>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</si>
  <si>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</si>
  <si>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</si>
  <si>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</si>
  <si>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</si>
  <si>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</si>
  <si>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</si>
  <si>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</si>
  <si>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</si>
  <si>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</si>
  <si>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</si>
  <si>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</si>
  <si>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</si>
  <si>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</si>
  <si>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</si>
  <si>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</si>
  <si>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</si>
  <si>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</si>
  <si>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</si>
  <si>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</si>
  <si>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</si>
  <si>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</si>
  <si>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</si>
  <si>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</si>
  <si>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</si>
  <si>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</si>
  <si>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</si>
  <si>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</si>
  <si>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</si>
  <si>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</si>
  <si>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</si>
  <si>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</si>
  <si>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</si>
  <si>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</si>
  <si>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</si>
  <si>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</si>
  <si>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</si>
  <si>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</si>
  <si>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</si>
  <si>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</si>
  <si>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</si>
  <si>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</si>
  <si>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</si>
  <si>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</si>
  <si>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</si>
  <si>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</si>
  <si>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</si>
  <si>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</si>
  <si>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</si>
  <si>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</si>
  <si>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</si>
  <si>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</si>
  <si>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</si>
  <si>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</si>
  <si>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</si>
  <si>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</si>
  <si>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</si>
  <si>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</si>
  <si>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</si>
  <si>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</si>
  <si>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</si>
  <si>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</si>
  <si>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</si>
  <si>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</si>
  <si>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</si>
  <si>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</si>
  <si>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</si>
  <si>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</si>
  <si>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</si>
  <si>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</si>
  <si>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</si>
  <si>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</si>
  <si>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</si>
  <si>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</si>
  <si>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</si>
  <si>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</si>
  <si>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</si>
  <si>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</si>
  <si>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</si>
  <si>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</si>
  <si>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</si>
  <si>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</si>
  <si>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</si>
  <si>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</si>
  <si>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</si>
  <si>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</si>
  <si>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</si>
  <si>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</si>
  <si>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</si>
  <si>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</si>
  <si>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</si>
  <si>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</si>
  <si>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</si>
  <si>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</si>
  <si>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</si>
  <si>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</si>
  <si>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</si>
  <si>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</si>
  <si>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</si>
  <si>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</si>
  <si>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</si>
  <si>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</si>
  <si>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</si>
  <si>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</si>
  <si>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</si>
  <si>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</si>
  <si>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</si>
  <si>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</si>
  <si>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</si>
  <si>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</si>
  <si>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</si>
  <si>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</si>
  <si>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</si>
  <si>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</si>
  <si>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</si>
  <si>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</si>
  <si>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</si>
  <si>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</si>
  <si>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</si>
  <si>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</si>
  <si>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</si>
  <si>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</si>
  <si>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</si>
  <si>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</si>
  <si>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</si>
  <si>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</si>
  <si>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</si>
  <si>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</si>
  <si>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</si>
  <si>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</si>
  <si>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</si>
  <si>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</si>
  <si>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</si>
  <si>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</si>
  <si>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</si>
  <si>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</si>
  <si>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</si>
  <si>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</si>
  <si>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</si>
  <si>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</si>
  <si>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</si>
  <si>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</si>
  <si>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</si>
  <si>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</si>
  <si>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</si>
  <si>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</si>
  <si>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</si>
  <si>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</si>
  <si>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</si>
  <si>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</si>
  <si>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</si>
  <si>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</si>
  <si>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</si>
  <si>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</si>
  <si>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</si>
  <si>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</si>
  <si>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</si>
  <si>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</si>
  <si>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</si>
  <si>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</si>
  <si>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</si>
  <si>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</si>
  <si>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</si>
  <si>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</si>
  <si>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</si>
  <si>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</si>
  <si>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</si>
  <si>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</si>
  <si>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</si>
  <si>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</si>
  <si>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</si>
  <si>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</si>
  <si>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</si>
  <si>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</si>
  <si>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</si>
  <si>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</si>
  <si>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</si>
  <si>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</si>
  <si>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</si>
  <si>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</si>
  <si>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</si>
  <si>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</si>
  <si>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</si>
  <si>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</si>
  <si>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</si>
  <si>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</si>
  <si>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</si>
  <si>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</si>
  <si>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</si>
  <si>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</si>
  <si>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</si>
  <si>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</si>
  <si>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</si>
  <si>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</si>
  <si>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</si>
  <si>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</si>
  <si>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</si>
  <si>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</si>
  <si>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</si>
  <si>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</si>
  <si>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</si>
  <si>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</si>
  <si>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</si>
  <si>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</si>
  <si>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</si>
  <si>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</si>
  <si>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</si>
  <si>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</si>
  <si>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</si>
  <si>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</si>
  <si>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</si>
  <si>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</si>
  <si>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</si>
  <si>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</si>
  <si>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</si>
  <si>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</si>
  <si>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</si>
  <si>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</si>
  <si>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</si>
  <si>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</si>
  <si>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</si>
  <si>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</si>
  <si>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</si>
  <si>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</si>
  <si>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</si>
  <si>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</si>
  <si>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</si>
  <si>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</si>
  <si>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</si>
  <si>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</si>
  <si>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</si>
  <si>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</si>
  <si>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</si>
  <si>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</si>
  <si>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</si>
  <si>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</si>
  <si>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</si>
  <si>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</si>
  <si>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</si>
  <si>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</si>
  <si>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</si>
  <si>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</si>
  <si>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</si>
  <si>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</si>
  <si>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</si>
  <si>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</si>
  <si>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</si>
  <si>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</si>
  <si>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</si>
  <si>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</si>
  <si>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</si>
  <si>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</si>
  <si>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</si>
  <si>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</si>
  <si>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</si>
  <si>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</si>
  <si>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</si>
  <si>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</si>
  <si>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</si>
  <si>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</si>
  <si>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</si>
  <si>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</si>
  <si>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</si>
  <si>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</si>
  <si>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</si>
  <si>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</si>
  <si>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</si>
  <si>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</si>
  <si>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</si>
  <si>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</si>
  <si>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</si>
  <si>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</si>
  <si>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</si>
  <si>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</si>
  <si>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</si>
  <si>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</si>
  <si>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</si>
  <si>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</si>
  <si>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</si>
  <si>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</si>
  <si>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</si>
  <si>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</si>
  <si>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</si>
  <si>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</si>
  <si>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</si>
  <si>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</si>
  <si>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</si>
  <si>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</si>
  <si>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</si>
  <si>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</si>
  <si>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</si>
  <si>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</si>
  <si>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</si>
  <si>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</si>
  <si>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</si>
  <si>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</si>
  <si>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</si>
  <si>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</si>
  <si>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</si>
  <si>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</si>
  <si>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</si>
  <si>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</si>
  <si>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</si>
  <si>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</si>
  <si>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</si>
  <si>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</si>
  <si>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</si>
  <si>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</si>
  <si>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</si>
  <si>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</si>
  <si>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</si>
  <si>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</si>
  <si>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</si>
  <si>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</si>
  <si>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</si>
  <si>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</si>
  <si>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</si>
  <si>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</si>
  <si>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</si>
  <si>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</si>
  <si>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</si>
  <si>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</si>
  <si>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</si>
  <si>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</si>
  <si>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</si>
  <si>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</si>
  <si>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</si>
  <si>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</si>
  <si>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</si>
  <si>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</si>
  <si>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</si>
  <si>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</si>
  <si>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</si>
  <si>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</si>
  <si>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</si>
  <si>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</si>
  <si>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</si>
  <si>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</si>
  <si>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</si>
  <si>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</si>
  <si>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</si>
  <si>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</si>
  <si>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</si>
  <si>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</si>
  <si>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</si>
  <si>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</si>
  <si>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</si>
  <si>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</si>
  <si>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</si>
  <si>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</si>
  <si>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</si>
  <si>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</si>
  <si>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</si>
  <si>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</si>
  <si>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</si>
  <si>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</si>
  <si>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</si>
  <si>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</si>
  <si>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</si>
  <si>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</si>
  <si>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</si>
  <si>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</si>
  <si>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</si>
  <si>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</si>
  <si>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</si>
  <si>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</si>
  <si>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</si>
  <si>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</si>
  <si>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</si>
  <si>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</si>
  <si>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</si>
  <si>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</si>
  <si>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</si>
  <si>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</si>
  <si>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</si>
  <si>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</si>
  <si>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</si>
  <si>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</si>
  <si>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</si>
  <si>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</si>
  <si>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</si>
  <si>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</si>
  <si>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</si>
  <si>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</si>
  <si>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</si>
  <si>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</si>
  <si>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</si>
  <si>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</si>
  <si>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</si>
  <si>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</si>
  <si>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</si>
  <si>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</si>
  <si>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</si>
  <si>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</si>
  <si>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</si>
  <si>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</si>
  <si>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</si>
  <si>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</si>
  <si>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</si>
  <si>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</si>
  <si>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</si>
  <si>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</si>
  <si>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</si>
  <si>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</si>
  <si>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</si>
  <si>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</si>
  <si>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</si>
  <si>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</si>
  <si>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</si>
  <si>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</si>
  <si>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</si>
  <si>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</si>
  <si>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</si>
  <si>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</si>
  <si>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</si>
  <si>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</si>
  <si>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</si>
  <si>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</si>
  <si>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</si>
  <si>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</si>
  <si>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</si>
  <si>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</si>
  <si>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</si>
  <si>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</si>
  <si>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</si>
  <si>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</si>
  <si>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</si>
  <si>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</si>
  <si>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</si>
  <si>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</si>
  <si>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</si>
  <si>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</si>
  <si>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</si>
  <si>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</si>
  <si>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</si>
  <si>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</si>
  <si>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</si>
  <si>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</si>
  <si>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</si>
  <si>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</si>
  <si>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</si>
  <si>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</si>
  <si>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</si>
  <si>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</si>
  <si>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</si>
  <si>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</si>
  <si>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</si>
  <si>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</si>
  <si>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</si>
  <si>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</si>
  <si>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</si>
  <si>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</si>
  <si>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</si>
  <si>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</si>
  <si>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</si>
  <si>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</si>
  <si>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</si>
  <si>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</si>
  <si>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</si>
  <si>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</si>
  <si>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</si>
  <si>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</si>
  <si>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</si>
  <si>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</si>
  <si>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</si>
  <si>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</si>
  <si>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</si>
  <si>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</si>
  <si>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</si>
  <si>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</si>
  <si>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</si>
  <si>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</si>
  <si>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</si>
  <si>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</si>
  <si>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</si>
  <si>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</si>
  <si>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</si>
  <si>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</si>
  <si>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</si>
  <si>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</si>
  <si>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</si>
  <si>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</si>
  <si>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</si>
  <si>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</si>
  <si>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</si>
  <si>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</si>
  <si>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</si>
  <si>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</si>
  <si>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</si>
  <si>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</si>
  <si>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</si>
  <si>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</si>
  <si>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</si>
  <si>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</si>
  <si>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</si>
  <si>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</si>
  <si>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</si>
  <si>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</si>
  <si>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</si>
  <si>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</si>
  <si>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</si>
  <si>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</si>
  <si>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</si>
  <si>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</si>
  <si>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</si>
  <si>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</si>
  <si>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</si>
  <si>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</si>
  <si>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</si>
  <si>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</si>
  <si>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</si>
  <si>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</si>
  <si>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</si>
  <si>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</si>
  <si>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</si>
  <si>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</si>
  <si>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</si>
  <si>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</si>
  <si>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</si>
  <si>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</si>
  <si>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</si>
  <si>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</si>
  <si>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</si>
  <si>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</si>
  <si>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</si>
  <si>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</si>
  <si>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</si>
  <si>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</si>
  <si>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</si>
  <si>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</si>
  <si>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</si>
  <si>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</si>
  <si>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</si>
  <si>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</si>
  <si>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</si>
  <si>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</si>
  <si>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</si>
  <si>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</si>
  <si>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</si>
  <si>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</si>
  <si>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</si>
  <si>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</si>
  <si>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</si>
  <si>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</si>
  <si>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</si>
  <si>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</si>
  <si>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</si>
  <si>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</si>
  <si>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</si>
  <si>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</si>
  <si>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</si>
  <si>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</si>
  <si>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</si>
  <si>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</si>
  <si>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</si>
  <si>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</si>
  <si>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</si>
  <si>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</si>
  <si>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</si>
  <si>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</si>
  <si>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</si>
  <si>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</si>
  <si>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</si>
  <si>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</si>
  <si>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</si>
  <si>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</si>
  <si>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</si>
  <si>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</si>
  <si>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</si>
  <si>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</si>
  <si>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</si>
  <si>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</si>
  <si>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</si>
  <si>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</si>
  <si>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</si>
  <si>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</si>
  <si>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</si>
  <si>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</si>
  <si>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</si>
  <si>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</si>
  <si>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</si>
  <si>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</si>
  <si>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</si>
  <si>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</si>
  <si>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</si>
  <si>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</si>
  <si>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</si>
  <si>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</si>
  <si>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</si>
  <si>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</si>
  <si>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</si>
  <si>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</si>
  <si>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</si>
  <si>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</si>
  <si>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</si>
  <si>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</si>
  <si>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</si>
  <si>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</si>
  <si>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</si>
  <si>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</si>
  <si>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</si>
  <si>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</si>
  <si>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</si>
  <si>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</si>
  <si>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</si>
  <si>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</si>
  <si>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</si>
  <si>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</si>
  <si>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</si>
  <si>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</si>
  <si>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</si>
  <si>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</si>
  <si>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</si>
  <si>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</si>
  <si>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</si>
  <si>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</si>
  <si>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</si>
  <si>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</si>
  <si>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</si>
  <si>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</si>
  <si>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</si>
  <si>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</si>
  <si>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</si>
  <si>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</si>
  <si>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</si>
  <si>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</si>
  <si>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</si>
  <si>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</si>
  <si>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</si>
  <si>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</si>
  <si>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</si>
  <si>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</si>
  <si>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</si>
  <si>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</si>
  <si>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</si>
  <si>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</si>
  <si>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</si>
  <si>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</si>
  <si>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</si>
  <si>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</si>
  <si>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</si>
  <si>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</si>
  <si>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</si>
  <si>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</si>
  <si>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</si>
  <si>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</si>
  <si>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</si>
  <si>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</si>
  <si>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</si>
  <si>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</si>
  <si>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</si>
  <si>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</si>
  <si>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</si>
  <si>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</si>
  <si>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</si>
  <si>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</si>
  <si>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</si>
  <si>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</si>
  <si>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</si>
  <si>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</si>
  <si>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</si>
  <si>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</si>
  <si>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</si>
  <si>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</si>
  <si>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</si>
  <si>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</si>
  <si>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</si>
  <si>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</si>
  <si>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</si>
  <si>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</si>
  <si>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</si>
  <si>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</si>
  <si>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</si>
  <si>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</si>
  <si>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</si>
  <si>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</si>
  <si>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</si>
  <si>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</si>
  <si>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</si>
  <si>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</si>
  <si>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</si>
  <si>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</si>
  <si>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</si>
  <si>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</si>
  <si>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</si>
  <si>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</si>
  <si>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</si>
  <si>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</si>
  <si>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</si>
  <si>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</si>
  <si>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</si>
  <si>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</si>
  <si>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</si>
  <si>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</si>
  <si>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</si>
  <si>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</si>
  <si>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</si>
  <si>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</si>
  <si>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</si>
  <si>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</si>
  <si>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</si>
  <si>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</si>
  <si>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</si>
  <si>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</si>
  <si>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</si>
  <si>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</si>
  <si>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</si>
  <si>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</si>
  <si>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</si>
  <si>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</si>
  <si>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</si>
  <si>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</si>
  <si>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</si>
  <si>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</si>
  <si>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</si>
  <si>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</si>
  <si>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</si>
  <si>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</si>
  <si>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</si>
  <si>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</si>
  <si>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</si>
  <si>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</si>
  <si>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</si>
  <si>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</si>
  <si>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</si>
  <si>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</si>
  <si>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</si>
  <si>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</si>
  <si>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</si>
  <si>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</si>
  <si>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</si>
  <si>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</si>
  <si>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</si>
  <si>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</si>
  <si>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</si>
  <si>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</si>
  <si>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</si>
  <si>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</si>
  <si>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</si>
  <si>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</si>
  <si>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</si>
  <si>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</si>
  <si>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</si>
  <si>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</si>
  <si>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</si>
  <si>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</si>
  <si>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</si>
  <si>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</si>
  <si>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</si>
  <si>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</si>
  <si>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</si>
  <si>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</si>
  <si>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</si>
  <si>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</si>
  <si>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</si>
  <si>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</si>
  <si>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</si>
  <si>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</si>
  <si>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</si>
  <si>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</si>
  <si>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</si>
  <si>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</si>
  <si>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</si>
  <si>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</si>
  <si>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</si>
  <si>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</si>
  <si>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</si>
  <si>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</si>
  <si>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</si>
  <si>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</si>
  <si>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</si>
  <si>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</si>
  <si>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</si>
  <si>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</si>
  <si>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</si>
  <si>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</si>
  <si>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</si>
  <si>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</si>
  <si>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</si>
  <si>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</si>
  <si>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</si>
  <si>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</si>
  <si>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</si>
  <si>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</si>
  <si>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</si>
  <si>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</si>
  <si>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</si>
  <si>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</si>
  <si>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</si>
  <si>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</si>
  <si>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</si>
  <si>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</si>
  <si>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</si>
  <si>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</si>
  <si>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</si>
  <si>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</si>
  <si>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</si>
  <si>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</si>
  <si>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</si>
  <si>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</si>
  <si>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</si>
  <si>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</si>
  <si>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</si>
  <si>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</si>
  <si>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</si>
  <si>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</si>
  <si>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</si>
  <si>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</si>
  <si>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</si>
  <si>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</si>
  <si>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</si>
  <si>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</si>
  <si>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</si>
  <si>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</si>
  <si>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</si>
  <si>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</si>
  <si>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</si>
  <si>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</si>
  <si>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</si>
  <si>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</si>
  <si>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</si>
  <si>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</si>
  <si>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</si>
  <si>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</si>
  <si>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</si>
  <si>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</si>
  <si>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</si>
  <si>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</si>
  <si>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</si>
  <si>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</si>
  <si>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</si>
  <si>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</si>
  <si>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</si>
  <si>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</si>
  <si>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</si>
  <si>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</si>
  <si>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</si>
  <si>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</si>
  <si>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</si>
  <si>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</si>
  <si>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</si>
  <si>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</si>
  <si>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</si>
  <si>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</si>
  <si>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</si>
  <si>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</si>
  <si>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</si>
  <si>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</si>
  <si>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</si>
  <si>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</si>
  <si>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</si>
  <si>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</si>
  <si>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</si>
  <si>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</si>
  <si>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</si>
  <si>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</si>
  <si>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</si>
  <si>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</si>
  <si>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</si>
  <si>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</si>
  <si>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</si>
  <si>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</si>
  <si>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</si>
  <si>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</si>
  <si>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</si>
  <si>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</si>
  <si>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</si>
  <si>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</si>
  <si>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</si>
  <si>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</si>
  <si>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</si>
  <si>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</si>
  <si>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</si>
  <si>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</si>
  <si>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</si>
  <si>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</si>
  <si>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</si>
  <si>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</si>
  <si>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</si>
  <si>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</si>
  <si>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</si>
  <si>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</si>
  <si>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</si>
  <si>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</si>
  <si>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</si>
  <si>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</si>
  <si>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</si>
  <si>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</si>
  <si>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</si>
  <si>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</si>
  <si>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</si>
  <si>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</si>
  <si>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</si>
  <si>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</si>
  <si>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</si>
  <si>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</si>
  <si>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</si>
  <si>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</si>
  <si>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</si>
  <si>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</si>
  <si>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</si>
  <si>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</si>
  <si>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</si>
  <si>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</si>
  <si>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</si>
  <si>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</si>
  <si>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</si>
  <si>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</si>
  <si>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</si>
  <si>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</si>
  <si>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</si>
  <si>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</si>
  <si>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</si>
  <si>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</si>
  <si>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</si>
  <si>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</si>
  <si>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</si>
  <si>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</si>
  <si>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</si>
  <si>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</si>
  <si>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</si>
  <si>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</si>
  <si>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</si>
  <si>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</si>
  <si>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</si>
  <si>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</si>
  <si>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</si>
  <si>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</si>
  <si>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</si>
  <si>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</si>
  <si>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</si>
  <si>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</si>
  <si>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</si>
  <si>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</si>
  <si>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</si>
  <si>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</si>
  <si>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</si>
  <si>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</si>
  <si>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</si>
  <si>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</si>
  <si>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</si>
  <si>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</si>
  <si>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</si>
  <si>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</si>
  <si>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</si>
  <si>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</si>
  <si>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</si>
  <si>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</si>
  <si>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</si>
  <si>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</si>
  <si>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</si>
  <si>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</si>
  <si>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</si>
  <si>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</si>
  <si>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</si>
  <si>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</si>
  <si>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</si>
  <si>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</si>
  <si>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</si>
  <si>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</si>
  <si>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</si>
  <si>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</si>
  <si>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</si>
  <si>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</si>
  <si>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</si>
  <si>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</si>
  <si>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</si>
  <si>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</si>
  <si>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</si>
  <si>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</si>
  <si>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</si>
  <si>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</si>
  <si>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</si>
  <si>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</si>
  <si>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</si>
  <si>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</si>
  <si>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</si>
  <si>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</si>
  <si>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</si>
  <si>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</si>
  <si>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</si>
  <si>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</si>
  <si>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</si>
  <si>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</si>
  <si>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</si>
  <si>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</si>
  <si>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</si>
  <si>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</si>
  <si>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</si>
  <si>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</si>
  <si>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</si>
  <si>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</si>
  <si>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</si>
  <si>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</si>
  <si>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</si>
  <si>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</si>
  <si>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</si>
  <si>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</si>
  <si>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</si>
  <si>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</si>
  <si>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</si>
  <si>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</si>
  <si>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</si>
  <si>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</si>
  <si>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</si>
  <si>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</si>
  <si>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</si>
  <si>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</si>
  <si>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</si>
  <si>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</si>
  <si>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</si>
  <si>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</si>
  <si>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</si>
  <si>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</si>
  <si>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</si>
  <si>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</si>
  <si>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</si>
  <si>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</si>
  <si>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</si>
  <si>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</si>
  <si>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</si>
  <si>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</si>
  <si>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</si>
  <si>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</si>
  <si>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</si>
  <si>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</si>
  <si>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</si>
  <si>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</si>
  <si>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</si>
  <si>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</si>
  <si>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</si>
  <si>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</si>
  <si>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</si>
  <si>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</si>
  <si>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</si>
  <si>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</si>
  <si>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</si>
  <si>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</si>
  <si>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</si>
  <si>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</si>
  <si>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</si>
  <si>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</si>
  <si>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</si>
  <si>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</si>
  <si>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</si>
  <si>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</si>
  <si>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</si>
  <si>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</si>
  <si>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</si>
  <si>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</si>
  <si>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</si>
  <si>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</si>
  <si>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</si>
  <si>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</si>
  <si>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</si>
  <si>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</si>
  <si>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</si>
  <si>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</si>
  <si>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</si>
  <si>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</si>
  <si>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</si>
  <si>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</si>
  <si>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</si>
  <si>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</si>
  <si>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</si>
  <si>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</si>
  <si>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</si>
  <si>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</si>
  <si>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</si>
  <si>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</si>
  <si>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</si>
  <si>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</si>
  <si>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</si>
  <si>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</si>
  <si>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</si>
  <si>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</si>
  <si>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</si>
  <si>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</si>
  <si>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</si>
  <si>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</si>
  <si>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</si>
  <si>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</si>
  <si>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</si>
  <si>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</si>
  <si>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</si>
  <si>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</si>
  <si>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</si>
  <si>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</si>
  <si>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</si>
  <si>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</si>
  <si>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</si>
  <si>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</si>
  <si>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</si>
  <si>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</si>
  <si>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</si>
  <si>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</si>
  <si>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</si>
  <si>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</si>
  <si>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</si>
  <si>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</si>
  <si>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</si>
  <si>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</si>
  <si>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</si>
  <si>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</si>
  <si>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</si>
  <si>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</si>
  <si>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</si>
  <si>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</si>
  <si>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</si>
  <si>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</si>
  <si>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</si>
  <si>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</si>
  <si>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</si>
  <si>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</si>
  <si>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</si>
  <si>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</si>
  <si>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</si>
  <si>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</si>
  <si>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</si>
  <si>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</si>
  <si>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</si>
  <si>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</si>
  <si>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</si>
  <si>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</si>
  <si>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</si>
  <si>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</si>
  <si>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</si>
  <si>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</si>
  <si>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</si>
  <si>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</si>
  <si>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</si>
  <si>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</si>
  <si>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</si>
  <si>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</si>
  <si>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</si>
  <si>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</si>
  <si>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</si>
  <si>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</si>
  <si>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</si>
  <si>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</si>
  <si>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</si>
  <si>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</si>
  <si>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</si>
  <si>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</si>
  <si>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</si>
  <si>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</si>
  <si>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</si>
  <si>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</si>
  <si>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</si>
  <si>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</si>
  <si>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</si>
  <si>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</si>
  <si>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</si>
  <si>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</si>
  <si>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</si>
  <si>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</si>
  <si>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</si>
  <si>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</si>
  <si>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</si>
  <si>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</si>
  <si>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</si>
  <si>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</si>
  <si>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</si>
  <si>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</si>
  <si>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</si>
  <si>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</si>
  <si>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</si>
  <si>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</si>
  <si>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</si>
  <si>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</si>
  <si>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</si>
  <si>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</si>
  <si>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</si>
  <si>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</si>
  <si>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</si>
  <si>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</si>
  <si>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</si>
  <si>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</si>
  <si>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</si>
  <si>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</si>
  <si>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</si>
  <si>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</si>
  <si>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</si>
  <si>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</si>
  <si>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</si>
  <si>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</si>
  <si>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</si>
  <si>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</si>
  <si>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</si>
  <si>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</si>
  <si>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</si>
  <si>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</si>
  <si>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</si>
  <si>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</si>
  <si>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</si>
  <si>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</si>
  <si>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</si>
  <si>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</si>
  <si>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</si>
  <si>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</si>
  <si>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</si>
  <si>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</si>
  <si>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</si>
  <si>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</si>
  <si>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</si>
  <si>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</si>
  <si>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</si>
  <si>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</si>
  <si>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</si>
  <si>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</si>
  <si>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</si>
  <si>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</si>
  <si>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</si>
  <si>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</si>
  <si>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</si>
  <si>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</si>
  <si>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</si>
  <si>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</si>
  <si>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</si>
  <si>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</si>
  <si>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</si>
  <si>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</si>
  <si>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</si>
  <si>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</si>
  <si>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</si>
  <si>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</si>
  <si>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</si>
  <si>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</si>
  <si>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</si>
  <si>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</si>
  <si>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</si>
  <si>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</si>
  <si>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</si>
  <si>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</si>
  <si>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</si>
  <si>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</si>
  <si>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</si>
  <si>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</si>
  <si>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</si>
  <si>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</si>
  <si>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</si>
  <si>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</si>
  <si>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</si>
  <si>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</si>
  <si>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</si>
  <si>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</si>
  <si>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</si>
  <si>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</si>
  <si>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</si>
  <si>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</si>
  <si>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</si>
  <si>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</si>
  <si>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</si>
  <si>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</si>
  <si>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</si>
  <si>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</si>
  <si>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</si>
  <si>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</si>
  <si>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</si>
  <si>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</si>
  <si>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</si>
  <si>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</si>
  <si>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</si>
  <si>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</si>
  <si>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</si>
  <si>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</si>
  <si>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</si>
  <si>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</si>
  <si>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</si>
  <si>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</si>
  <si>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</si>
  <si>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</si>
  <si>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</si>
  <si>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</si>
  <si>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</si>
  <si>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</si>
  <si>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</si>
  <si>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</si>
  <si>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</si>
  <si>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</si>
  <si>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</si>
  <si>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</si>
  <si>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</si>
  <si>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</si>
  <si>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</si>
  <si>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</si>
  <si>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</si>
  <si>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</si>
  <si>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</si>
  <si>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</si>
  <si>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</si>
  <si>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</si>
  <si>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</si>
  <si>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</si>
  <si>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</si>
  <si>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</si>
  <si>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</si>
  <si>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</si>
  <si>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</si>
  <si>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</si>
  <si>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</si>
  <si>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</si>
  <si>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</si>
  <si>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</si>
  <si>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</si>
  <si>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</si>
  <si>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</si>
  <si>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</si>
  <si>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</si>
  <si>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</si>
  <si>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</si>
  <si>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</si>
  <si>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</si>
  <si>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</si>
  <si>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</si>
  <si>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</si>
  <si>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</si>
  <si>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</si>
  <si>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</si>
  <si>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</si>
  <si>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</si>
  <si>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</si>
  <si>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</si>
  <si>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</si>
  <si>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</si>
  <si>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</si>
  <si>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</si>
  <si>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</si>
  <si>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</si>
  <si>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</si>
  <si>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</si>
  <si>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</si>
  <si>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</si>
  <si>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</si>
  <si>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</si>
  <si>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</si>
  <si>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</si>
  <si>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</si>
  <si>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</si>
  <si>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</si>
  <si>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</si>
  <si>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</si>
  <si>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</si>
  <si>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</si>
  <si>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</si>
  <si>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</si>
  <si>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</si>
  <si>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</si>
  <si>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</si>
  <si>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</si>
  <si>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</si>
  <si>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</si>
  <si>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</si>
  <si>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</si>
  <si>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</si>
  <si>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</si>
  <si>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</si>
  <si>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</si>
  <si>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</si>
  <si>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</si>
  <si>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</si>
  <si>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</si>
  <si>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</si>
  <si>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</si>
  <si>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</si>
  <si>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</si>
  <si>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</si>
  <si>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</si>
  <si>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</si>
  <si>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</si>
  <si>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</si>
  <si>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</si>
  <si>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</si>
  <si>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</si>
  <si>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</si>
  <si>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</si>
  <si>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</si>
  <si>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</si>
  <si>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</si>
  <si>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</si>
  <si>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</si>
  <si>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</si>
  <si>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</si>
  <si>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</si>
  <si>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</si>
  <si>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</si>
  <si>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</si>
  <si>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</si>
  <si>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</si>
  <si>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</si>
  <si>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</si>
  <si>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</si>
  <si>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</si>
  <si>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</si>
  <si>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</si>
  <si>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</si>
  <si>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</si>
  <si>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</si>
  <si>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</si>
  <si>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</si>
  <si>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</si>
  <si>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</si>
  <si>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</si>
  <si>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</si>
  <si>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</si>
  <si>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</si>
  <si>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</si>
  <si>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</si>
  <si>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</si>
  <si>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</si>
  <si>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</si>
  <si>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</si>
  <si>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</si>
  <si>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</si>
  <si>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</si>
  <si>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</si>
  <si>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</si>
  <si>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</si>
  <si>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</si>
  <si>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</si>
  <si>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</si>
  <si>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</si>
  <si>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</si>
  <si>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</si>
  <si>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</si>
  <si>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</si>
  <si>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</si>
  <si>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</si>
  <si>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</si>
  <si>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</si>
  <si>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</si>
  <si>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</si>
  <si>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</si>
  <si>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</si>
  <si>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</si>
  <si>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</si>
  <si>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</si>
  <si>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</si>
  <si>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</si>
  <si>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</si>
  <si>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</si>
  <si>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</si>
  <si>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</si>
  <si>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</si>
  <si>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</si>
  <si>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</si>
  <si>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</si>
  <si>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</si>
  <si>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</si>
  <si>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</si>
  <si>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</si>
  <si>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</si>
  <si>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</si>
  <si>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</si>
  <si>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</si>
  <si>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</si>
  <si>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</si>
  <si>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</si>
  <si>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</si>
  <si>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</si>
  <si>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</si>
  <si>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</si>
  <si>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</si>
  <si>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</si>
  <si>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</si>
  <si>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</si>
  <si>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</si>
  <si>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</si>
  <si>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</si>
  <si>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</si>
  <si>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</si>
  <si>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</si>
  <si>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</si>
  <si>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</si>
  <si>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</si>
  <si>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</si>
  <si>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</si>
  <si>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</si>
  <si>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</si>
  <si>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</si>
  <si>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</si>
  <si>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</si>
  <si>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</si>
  <si>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</si>
  <si>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</si>
  <si>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</si>
  <si>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</si>
  <si>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</si>
  <si>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</si>
  <si>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</si>
  <si>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</si>
  <si>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</si>
  <si>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</si>
  <si>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</si>
  <si>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</si>
  <si>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</si>
  <si>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</si>
  <si>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</si>
  <si>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</si>
  <si>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</si>
  <si>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</si>
  <si>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</si>
  <si>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</si>
  <si>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</si>
  <si>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</si>
  <si>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</si>
  <si>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</si>
  <si>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</si>
  <si>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</si>
  <si>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</si>
  <si>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</si>
  <si>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</si>
  <si>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</si>
  <si>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</si>
  <si>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</si>
  <si>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</si>
  <si>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</si>
  <si>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</si>
  <si>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</si>
  <si>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</si>
  <si>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</si>
  <si>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</si>
  <si>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</si>
  <si>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</si>
  <si>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</si>
  <si>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</si>
  <si>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</si>
  <si>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</si>
  <si>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</si>
  <si>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</si>
  <si>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</si>
  <si>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</si>
  <si>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</si>
  <si>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</si>
  <si>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</si>
  <si>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</si>
  <si>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</si>
  <si>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</si>
  <si>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</si>
  <si>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</si>
  <si>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</si>
  <si>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</si>
  <si>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</si>
  <si>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</si>
  <si>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</si>
  <si>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</si>
  <si>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</si>
  <si>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</si>
  <si>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</si>
  <si>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</si>
  <si>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</si>
  <si>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</si>
  <si>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</si>
  <si>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</si>
  <si>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</si>
  <si>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</si>
  <si>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</si>
  <si>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</si>
  <si>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</si>
  <si>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</si>
  <si>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</si>
  <si>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</si>
  <si>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</si>
  <si>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</si>
  <si>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</si>
  <si>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</si>
  <si>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</si>
  <si>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</si>
  <si>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</si>
  <si>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</si>
  <si>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</si>
  <si>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</si>
  <si>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</si>
  <si>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</si>
  <si>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</si>
  <si>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</si>
  <si>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</si>
  <si>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</si>
  <si>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</si>
  <si>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</si>
  <si>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</si>
  <si>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</si>
  <si>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</si>
  <si>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</si>
  <si>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</si>
  <si>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</si>
  <si>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</si>
  <si>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</si>
  <si>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</si>
  <si>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</si>
  <si>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</si>
  <si>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</si>
  <si>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</si>
  <si>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</si>
  <si>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</si>
  <si>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</si>
  <si>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</si>
  <si>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</si>
  <si>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</si>
  <si>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</si>
  <si>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</si>
  <si>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</si>
  <si>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</si>
  <si>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</si>
  <si>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</si>
  <si>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</si>
  <si>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</si>
  <si>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</si>
  <si>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</si>
  <si>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</si>
  <si>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</si>
  <si>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</si>
  <si>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</si>
  <si>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</si>
  <si>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</si>
  <si>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</si>
  <si>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</si>
  <si>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</si>
  <si>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</si>
  <si>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</si>
  <si>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</si>
  <si>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</si>
  <si>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</si>
  <si>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</si>
  <si>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</si>
  <si>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</si>
  <si>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</si>
  <si>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</si>
  <si>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</si>
  <si>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</si>
  <si>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</si>
  <si>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</si>
  <si>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</si>
  <si>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</si>
  <si>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</si>
  <si>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</si>
  <si>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</si>
  <si>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</si>
  <si>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</si>
  <si>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</si>
  <si>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</si>
  <si>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</si>
  <si>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</si>
  <si>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</si>
  <si>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</si>
  <si>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</si>
  <si>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</si>
  <si>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</si>
  <si>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</si>
  <si>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</si>
  <si>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</si>
  <si>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</si>
  <si>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</si>
  <si>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</si>
  <si>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</si>
  <si>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</si>
  <si>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</si>
  <si>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</si>
  <si>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</si>
  <si>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</si>
  <si>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</si>
  <si>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</si>
  <si>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</si>
  <si>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</si>
  <si>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</si>
  <si>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</si>
  <si>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</si>
  <si>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</si>
  <si>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</si>
  <si>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</si>
  <si>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</si>
  <si>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</si>
  <si>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</si>
  <si>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</si>
  <si>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</si>
  <si>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</si>
  <si>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</si>
  <si>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</si>
  <si>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</si>
  <si>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</si>
  <si>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</si>
  <si>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</si>
  <si>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</si>
  <si>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</si>
  <si>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</si>
  <si>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</si>
  <si>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</si>
  <si>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</si>
  <si>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</si>
  <si>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</si>
  <si>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</si>
  <si>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</si>
  <si>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</si>
  <si>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</si>
  <si>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</si>
  <si>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</si>
  <si>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</si>
  <si>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</si>
  <si>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</si>
  <si>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</si>
  <si>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</si>
  <si>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</si>
  <si>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</si>
  <si>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</si>
  <si>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</si>
  <si>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</si>
  <si>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</si>
  <si>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</si>
  <si>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</si>
  <si>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</si>
  <si>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</si>
  <si>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</si>
  <si>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</si>
  <si>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</si>
  <si>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</si>
  <si>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</si>
  <si>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</si>
  <si>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</si>
  <si>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</si>
  <si>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</si>
  <si>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</si>
  <si>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</si>
  <si>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</si>
  <si>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</si>
  <si>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</si>
  <si>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</si>
  <si>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</si>
  <si>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</si>
  <si>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</si>
  <si>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</si>
  <si>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</si>
  <si>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</si>
  <si>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</si>
  <si>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</si>
  <si>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</si>
  <si>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</si>
  <si>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</si>
  <si>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</si>
  <si>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</si>
  <si>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</si>
  <si>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</si>
  <si>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</si>
  <si>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</si>
  <si>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</si>
  <si>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</si>
  <si>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</si>
  <si>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</si>
  <si>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</si>
  <si>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</si>
  <si>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</si>
  <si>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</si>
  <si>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</si>
  <si>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</si>
  <si>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</si>
  <si>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</si>
  <si>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</si>
  <si>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</si>
  <si>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</si>
  <si>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</si>
  <si>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</si>
  <si>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</si>
  <si>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</si>
  <si>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</si>
  <si>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</si>
  <si>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</si>
  <si>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</si>
  <si>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</si>
  <si>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</si>
  <si>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</si>
  <si>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</si>
  <si>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</si>
  <si>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</si>
  <si>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</si>
  <si>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</si>
  <si>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</si>
  <si>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</si>
  <si>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</si>
  <si>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</si>
  <si>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</si>
  <si>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</si>
  <si>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</si>
  <si>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</si>
  <si>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</si>
  <si>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</si>
  <si>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</si>
  <si>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</si>
  <si>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</si>
  <si>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</si>
  <si>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</si>
  <si>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</si>
  <si>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</si>
  <si>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</si>
  <si>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</si>
  <si>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</si>
  <si>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</si>
  <si>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</si>
  <si>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</si>
  <si>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</si>
  <si>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</si>
  <si>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</si>
  <si>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</si>
  <si>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</si>
  <si>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</si>
  <si>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</si>
  <si>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</si>
  <si>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</si>
  <si>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</si>
  <si>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</si>
  <si>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</si>
  <si>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</si>
  <si>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</si>
  <si>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</si>
  <si>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</si>
  <si>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</si>
  <si>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</si>
  <si>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</si>
  <si>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</si>
  <si>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</si>
  <si>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</si>
  <si>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</si>
  <si>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</si>
  <si>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</si>
  <si>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</si>
  <si>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</si>
  <si>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</si>
  <si>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</si>
  <si>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</si>
  <si>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</si>
  <si>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</si>
  <si>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</si>
  <si>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</si>
  <si>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</si>
  <si>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</si>
  <si>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</si>
  <si>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</si>
  <si>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</si>
  <si>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</si>
  <si>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</si>
  <si>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</si>
  <si>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</si>
  <si>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</si>
  <si>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</si>
  <si>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</si>
  <si>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</si>
  <si>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</si>
  <si>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</si>
  <si>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</si>
  <si>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</si>
  <si>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</si>
  <si>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</si>
  <si>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</si>
  <si>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</si>
  <si>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</si>
  <si>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</si>
  <si>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</si>
  <si>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</si>
  <si>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</si>
  <si>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</si>
  <si>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</si>
  <si>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</si>
  <si>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</si>
  <si>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</si>
  <si>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</si>
  <si>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</si>
  <si>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</si>
  <si>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</si>
  <si>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</si>
  <si>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</si>
  <si>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</si>
  <si>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</si>
  <si>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</si>
  <si>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</si>
  <si>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</si>
  <si>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</si>
  <si>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</si>
  <si>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</si>
  <si>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</si>
  <si>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</si>
  <si>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</si>
  <si>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</si>
  <si>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</si>
  <si>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</si>
  <si>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</si>
  <si>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</si>
  <si>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</si>
  <si>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</si>
  <si>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</si>
  <si>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</si>
  <si>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</si>
  <si>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</si>
  <si>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</si>
  <si>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</si>
  <si>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</si>
  <si>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</si>
  <si>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</si>
  <si>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</si>
  <si>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</si>
  <si>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</si>
  <si>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</si>
  <si>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</si>
  <si>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</si>
  <si>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</si>
  <si>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</si>
  <si>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</si>
  <si>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</si>
  <si>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</si>
  <si>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</si>
  <si>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</si>
  <si>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</si>
  <si>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</si>
  <si>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</si>
  <si>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</si>
  <si>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</si>
  <si>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</si>
  <si>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</si>
  <si>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</si>
  <si>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</si>
  <si>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</si>
  <si>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</si>
  <si>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</si>
  <si>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</si>
  <si>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</si>
  <si>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</si>
  <si>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</si>
  <si>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</si>
  <si>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</si>
  <si>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</si>
  <si>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</si>
  <si>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</si>
  <si>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</si>
  <si>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</si>
  <si>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</si>
  <si>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</si>
  <si>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</si>
  <si>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</si>
  <si>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</si>
  <si>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</si>
  <si>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</si>
  <si>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</si>
  <si>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</si>
  <si>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</si>
  <si>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</si>
  <si>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</si>
  <si>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</si>
  <si>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</si>
  <si>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</si>
  <si>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</si>
  <si>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</si>
  <si>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</si>
  <si>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</si>
  <si>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</si>
  <si>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</si>
  <si>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</si>
  <si>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</si>
  <si>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</si>
  <si>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</si>
  <si>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</si>
  <si>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</si>
  <si>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</si>
  <si>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</si>
  <si>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</si>
  <si>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</si>
  <si>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</si>
  <si>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</si>
  <si>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</si>
  <si>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</si>
  <si>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</si>
  <si>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</si>
  <si>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</si>
  <si>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</si>
  <si>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</si>
  <si>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</si>
  <si>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</si>
  <si>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</si>
  <si>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</si>
  <si>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</si>
  <si>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</si>
  <si>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</si>
  <si>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</si>
  <si>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</si>
  <si>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</si>
  <si>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</si>
  <si>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</si>
  <si>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</si>
  <si>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</si>
  <si>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</si>
  <si>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</si>
  <si>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</si>
  <si>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</si>
  <si>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</si>
  <si>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</si>
  <si>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</si>
  <si>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</si>
  <si>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</si>
  <si>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</si>
  <si>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</si>
  <si>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</si>
  <si>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</si>
  <si>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</si>
  <si>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</si>
  <si>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</si>
  <si>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</si>
  <si>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</si>
  <si>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</si>
  <si>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</si>
  <si>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</si>
  <si>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</si>
  <si>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</si>
  <si>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</si>
  <si>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</si>
  <si>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</si>
  <si>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</si>
  <si>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</si>
  <si>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</si>
  <si>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</si>
  <si>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</si>
  <si>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</si>
  <si>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</si>
  <si>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</si>
  <si>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</si>
  <si>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</si>
  <si>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</si>
  <si>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</si>
  <si>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</si>
  <si>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</si>
  <si>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</si>
  <si>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</si>
  <si>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</si>
  <si>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</si>
  <si>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</si>
  <si>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</si>
  <si>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</si>
  <si>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</si>
  <si>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</si>
  <si>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</si>
  <si>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</si>
  <si>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</si>
  <si>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</si>
  <si>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</si>
  <si>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</si>
  <si>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</si>
  <si>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</si>
  <si>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</si>
  <si>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</si>
  <si>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</si>
  <si>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</si>
  <si>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</si>
  <si>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</si>
  <si>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</si>
  <si>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</si>
  <si>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</si>
  <si>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</si>
  <si>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</si>
  <si>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</si>
  <si>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</si>
  <si>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</si>
  <si>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</si>
  <si>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</si>
  <si>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</si>
  <si>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</si>
  <si>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</si>
  <si>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</si>
  <si>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</si>
  <si>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</si>
  <si>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</si>
  <si>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</si>
  <si>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</si>
  <si>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</si>
  <si>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</si>
  <si>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</si>
  <si>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</si>
  <si>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</si>
  <si>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</si>
  <si>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</si>
  <si>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</si>
  <si>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</si>
  <si>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</si>
  <si>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</si>
  <si>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</si>
  <si>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</si>
  <si>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</si>
  <si>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</si>
  <si>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</si>
  <si>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</si>
  <si>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</si>
  <si>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</si>
  <si>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</si>
  <si>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</si>
  <si>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</si>
  <si>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</si>
  <si>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</si>
  <si>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</si>
  <si>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</si>
  <si>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</si>
  <si>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</si>
  <si>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</si>
  <si>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</si>
  <si>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</si>
  <si>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</si>
  <si>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</si>
  <si>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</si>
  <si>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</si>
  <si>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</si>
  <si>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</si>
  <si>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</si>
  <si>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</si>
  <si>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</si>
  <si>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</si>
  <si>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</si>
  <si>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</si>
  <si>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</si>
  <si>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</si>
  <si>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</si>
  <si>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</si>
  <si>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</si>
  <si>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</si>
  <si>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</si>
  <si>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</si>
  <si>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</si>
  <si>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</si>
  <si>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</si>
  <si>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</si>
  <si>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</si>
  <si>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</si>
  <si>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</si>
  <si>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</si>
  <si>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</si>
  <si>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</si>
  <si>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</si>
  <si>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</si>
  <si>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</si>
  <si>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</si>
  <si>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</si>
  <si>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</si>
  <si>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</si>
  <si>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</si>
  <si>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</si>
  <si>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</si>
  <si>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</si>
  <si>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</si>
  <si>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</si>
  <si>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</si>
  <si>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</si>
  <si>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</si>
  <si>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</si>
  <si>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</si>
  <si>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</si>
  <si>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</si>
  <si>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</si>
  <si>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</si>
  <si>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</si>
  <si>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</si>
  <si>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</si>
  <si>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</si>
  <si>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</si>
  <si>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</si>
  <si>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</si>
  <si>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</si>
  <si>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</si>
  <si>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</si>
  <si>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</si>
  <si>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</si>
  <si>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</si>
  <si>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</si>
  <si>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</si>
  <si>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</si>
  <si>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</si>
  <si>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</si>
  <si>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</si>
  <si>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</si>
  <si>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</si>
  <si>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</si>
  <si>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</si>
  <si>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</si>
  <si>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</si>
  <si>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</si>
  <si>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</si>
  <si>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</si>
  <si>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</si>
  <si>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</si>
  <si>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</si>
  <si>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</si>
  <si>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</si>
  <si>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</si>
  <si>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</si>
  <si>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</si>
  <si>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</si>
  <si>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</si>
  <si>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</si>
  <si>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</si>
  <si>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</si>
  <si>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</si>
  <si>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</si>
  <si>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</si>
  <si>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</si>
  <si>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</si>
  <si>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</si>
  <si>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</si>
  <si>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</si>
  <si>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</si>
  <si>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</si>
  <si>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</si>
  <si>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</si>
  <si>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</si>
  <si>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</si>
  <si>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</si>
  <si>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</si>
  <si>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</si>
  <si>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</si>
  <si>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</si>
  <si>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</si>
  <si>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</si>
  <si>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</si>
  <si>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</si>
  <si>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</si>
  <si>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</si>
  <si>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</si>
  <si>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</si>
  <si>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</si>
  <si>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</si>
  <si>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</si>
  <si>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</si>
  <si>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</si>
  <si>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</si>
  <si>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</si>
  <si>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</si>
  <si>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</si>
  <si>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</si>
  <si>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</si>
  <si>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</si>
  <si>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</si>
  <si>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</si>
  <si>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</si>
  <si>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</si>
  <si>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</si>
  <si>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</si>
  <si>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</si>
  <si>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</si>
  <si>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</si>
  <si>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</si>
  <si>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</si>
  <si>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</si>
  <si>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</si>
  <si>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</si>
  <si>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</si>
  <si>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</si>
  <si>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</si>
  <si>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</si>
  <si>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</si>
  <si>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</si>
  <si>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</si>
  <si>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</si>
  <si>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</si>
  <si>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</si>
  <si>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</si>
  <si>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</si>
  <si>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</si>
  <si>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</si>
  <si>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</si>
  <si>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</si>
  <si>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</si>
  <si>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</si>
  <si>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</si>
  <si>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</si>
  <si>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</si>
  <si>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</si>
  <si>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</si>
  <si>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</si>
  <si>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</si>
  <si>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</si>
  <si>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</si>
  <si>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</si>
  <si>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</si>
  <si>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</si>
  <si>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</si>
  <si>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</si>
  <si>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</si>
  <si>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</si>
  <si>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</si>
  <si>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</si>
  <si>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</si>
  <si>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</si>
  <si>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</si>
  <si>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</si>
  <si>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</si>
  <si>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</si>
  <si>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</si>
  <si>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</si>
  <si>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</si>
  <si>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</si>
  <si>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</si>
  <si>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</si>
  <si>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</si>
  <si>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</si>
  <si>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</si>
  <si>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</si>
  <si>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</si>
  <si>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</si>
  <si>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</si>
  <si>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</si>
  <si>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</si>
  <si>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</si>
  <si>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</si>
  <si>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</si>
  <si>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</si>
  <si>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</si>
  <si>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</si>
  <si>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</si>
  <si>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</si>
  <si>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</si>
  <si>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</si>
  <si>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</si>
  <si>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</si>
  <si>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</si>
  <si>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</si>
  <si>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</si>
  <si>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</si>
  <si>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</si>
  <si>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</si>
  <si>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</si>
  <si>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</si>
  <si>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</si>
  <si>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</si>
  <si>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</si>
  <si>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</si>
  <si>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</si>
  <si>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</si>
  <si>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</si>
  <si>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</si>
  <si>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</si>
  <si>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</si>
  <si>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</si>
  <si>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</si>
  <si>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</si>
  <si>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</si>
  <si>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</si>
  <si>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</si>
  <si>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</si>
  <si>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</si>
  <si>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</si>
  <si>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</si>
  <si>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</si>
  <si>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</si>
  <si>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</si>
  <si>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</si>
  <si>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</si>
  <si>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</si>
  <si>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</si>
  <si>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</si>
  <si>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</si>
  <si>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</si>
  <si>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</si>
  <si>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</si>
  <si>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</si>
  <si>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</si>
  <si>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</si>
  <si>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</si>
  <si>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</si>
  <si>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</si>
  <si>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</si>
  <si>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</si>
  <si>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</si>
  <si>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</si>
  <si>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</si>
  <si>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</si>
  <si>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</si>
  <si>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</si>
  <si>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</si>
  <si>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</si>
  <si>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</si>
  <si>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</si>
  <si>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</si>
  <si>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</si>
  <si>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</si>
  <si>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</si>
  <si>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</si>
  <si>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</si>
  <si>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</si>
  <si>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</si>
  <si>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</si>
  <si>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</si>
  <si>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</si>
  <si>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</si>
  <si>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</si>
  <si>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</si>
  <si>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</si>
  <si>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</si>
  <si>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</si>
  <si>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</si>
  <si>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</si>
  <si>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</si>
  <si>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</si>
  <si>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</si>
  <si>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</si>
  <si>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</si>
  <si>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</si>
  <si>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</si>
  <si>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</si>
  <si>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</si>
  <si>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</si>
  <si>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</si>
  <si>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</si>
  <si>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</si>
  <si>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</si>
  <si>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</si>
  <si>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</si>
  <si>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</si>
  <si>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</si>
  <si>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</si>
  <si>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</si>
  <si>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</si>
  <si>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</si>
  <si>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</si>
  <si>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</si>
  <si>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</si>
  <si>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</si>
  <si>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</si>
  <si>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</si>
  <si>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</si>
  <si>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</si>
  <si>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</si>
  <si>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</si>
  <si>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</si>
  <si>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</si>
  <si>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</si>
  <si>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</si>
  <si>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</si>
  <si>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</si>
  <si>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</si>
  <si>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</si>
  <si>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</si>
  <si>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</si>
  <si>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</si>
  <si>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</si>
  <si>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</si>
  <si>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</si>
  <si>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</si>
  <si>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</si>
  <si>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</si>
  <si>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</si>
  <si>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</si>
  <si>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</si>
  <si>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</si>
  <si>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</si>
  <si>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</si>
  <si>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</si>
  <si>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</si>
  <si>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</si>
  <si>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</si>
  <si>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</si>
  <si>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</si>
  <si>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</si>
  <si>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</si>
  <si>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</si>
  <si>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</si>
  <si>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</si>
  <si>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</si>
  <si>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</si>
  <si>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</si>
  <si>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</si>
  <si>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</si>
  <si>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</si>
  <si>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</si>
  <si>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</si>
  <si>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</si>
  <si>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</si>
  <si>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</si>
  <si>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</si>
  <si>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</si>
  <si>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</si>
  <si>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</si>
  <si>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</si>
  <si>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</si>
  <si>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</si>
  <si>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</si>
  <si>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</si>
  <si>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</si>
  <si>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</si>
  <si>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</si>
  <si>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</si>
  <si>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</si>
  <si>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</si>
  <si>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</si>
  <si>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</si>
  <si>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</si>
  <si>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</si>
  <si>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</si>
  <si>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</si>
  <si>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</si>
  <si>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</si>
  <si>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</si>
  <si>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</si>
  <si>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</si>
  <si>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</si>
  <si>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</si>
  <si>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</si>
  <si>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</si>
  <si>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</si>
  <si>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</si>
  <si>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</si>
  <si>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</si>
  <si>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</si>
  <si>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</si>
  <si>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</si>
  <si>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</si>
  <si>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</si>
  <si>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</si>
  <si>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</si>
  <si>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</si>
  <si>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</si>
  <si>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</si>
  <si>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</si>
  <si>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</si>
  <si>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</si>
  <si>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</si>
  <si>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</si>
  <si>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</si>
  <si>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</si>
  <si>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</si>
  <si>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</si>
  <si>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</si>
  <si>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</si>
  <si>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</si>
  <si>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</si>
  <si>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</si>
  <si>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</si>
  <si>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</si>
  <si>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</si>
  <si>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</si>
  <si>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</si>
  <si>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</si>
  <si>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</si>
  <si>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</si>
  <si>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</si>
  <si>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</si>
  <si>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</si>
  <si>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</si>
  <si>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</si>
  <si>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</si>
  <si>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</si>
  <si>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</si>
  <si>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</si>
  <si>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</si>
  <si>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</si>
  <si>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</si>
  <si>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</si>
  <si>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</si>
  <si>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</si>
  <si>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</si>
  <si>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</si>
  <si>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</si>
  <si>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</si>
  <si>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</si>
  <si>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</si>
  <si>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</si>
  <si>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</si>
  <si>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</si>
  <si>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</si>
  <si>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</si>
  <si>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</si>
  <si>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</si>
  <si>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</si>
  <si>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</si>
  <si>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</si>
  <si>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</si>
  <si>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</si>
  <si>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</si>
  <si>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</si>
  <si>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</si>
  <si>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</si>
  <si>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</si>
  <si>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</si>
  <si>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</si>
  <si>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</si>
  <si>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</si>
  <si>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</si>
  <si>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</si>
  <si>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</si>
  <si>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</si>
  <si>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</si>
  <si>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</si>
  <si>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</si>
  <si>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</si>
  <si>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</si>
  <si>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</si>
  <si>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</si>
  <si>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</si>
  <si>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</si>
  <si>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</si>
  <si>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</si>
  <si>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</si>
  <si>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</si>
  <si>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</si>
  <si>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</si>
  <si>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</si>
  <si>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</si>
  <si>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</si>
  <si>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</si>
  <si>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</si>
  <si>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</si>
  <si>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</si>
  <si>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</si>
  <si>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</si>
  <si>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</si>
  <si>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</si>
  <si>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</si>
  <si>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</si>
  <si>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</si>
  <si>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</si>
  <si>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</si>
  <si>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</si>
  <si>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</si>
  <si>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</si>
  <si>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</si>
  <si>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</si>
  <si>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</si>
  <si>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</si>
  <si>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</si>
  <si>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</si>
  <si>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</si>
  <si>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</si>
  <si>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</si>
  <si>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</si>
  <si>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</si>
  <si>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</si>
  <si>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</si>
  <si>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</si>
  <si>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</si>
  <si>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</si>
  <si>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</si>
  <si>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</si>
  <si>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</si>
  <si>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</si>
  <si>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</si>
  <si>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</si>
  <si>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</si>
  <si>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</si>
  <si>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</si>
  <si>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</si>
  <si>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</si>
  <si>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</si>
  <si>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</si>
  <si>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</si>
  <si>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</si>
  <si>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</si>
  <si>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</si>
  <si>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</si>
  <si>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</si>
  <si>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</si>
  <si>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</si>
  <si>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</si>
  <si>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</si>
  <si>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</si>
  <si>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</si>
  <si>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</si>
  <si>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</si>
  <si>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</si>
  <si>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</si>
  <si>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</si>
  <si>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</si>
  <si>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</si>
  <si>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</si>
  <si>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</si>
  <si>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</si>
  <si>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</si>
  <si>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</si>
  <si>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</si>
  <si>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</si>
  <si>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</si>
  <si>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</si>
  <si>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</si>
  <si>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</si>
  <si>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</si>
  <si>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</si>
  <si>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</si>
  <si>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</si>
  <si>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</si>
  <si>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</si>
  <si>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</si>
  <si>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</si>
  <si>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</si>
  <si>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</si>
  <si>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</si>
  <si>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</si>
  <si>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</si>
  <si>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</si>
  <si>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</si>
  <si>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</si>
  <si>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</si>
  <si>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</si>
  <si>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</si>
  <si>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</si>
  <si>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</si>
  <si>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</si>
  <si>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</si>
  <si>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</si>
  <si>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</si>
  <si>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</si>
  <si>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</si>
  <si>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</si>
  <si>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</si>
  <si>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</si>
  <si>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</si>
  <si>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</si>
  <si>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</si>
  <si>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</si>
  <si>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</si>
  <si>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</si>
  <si>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</si>
  <si>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</si>
  <si>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</si>
  <si>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</si>
  <si>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</si>
  <si>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</si>
  <si>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</si>
  <si>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</si>
  <si>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</si>
  <si>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</si>
  <si>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</si>
  <si>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</si>
  <si>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</si>
  <si>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</si>
  <si>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</si>
  <si>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</si>
  <si>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</si>
  <si>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</si>
  <si>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</si>
  <si>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</si>
  <si>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</si>
  <si>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</si>
  <si>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</si>
  <si>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</si>
  <si>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</si>
  <si>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</si>
  <si>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</si>
  <si>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</si>
  <si>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</si>
  <si>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</si>
  <si>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</si>
  <si>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</si>
  <si>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</si>
  <si>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</si>
  <si>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</si>
  <si>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</si>
  <si>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</si>
  <si>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</si>
  <si>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</si>
  <si>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</si>
  <si>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</si>
  <si>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</si>
  <si>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</si>
  <si>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</si>
  <si>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</si>
  <si>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</si>
  <si>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</si>
  <si>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</si>
  <si>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</si>
  <si>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</si>
  <si>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</si>
  <si>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</si>
  <si>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</si>
  <si>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</si>
  <si>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</si>
  <si>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</si>
  <si>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</si>
  <si>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</si>
  <si>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</si>
  <si>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</si>
  <si>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</si>
  <si>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</si>
  <si>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</si>
  <si>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</si>
  <si>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</si>
  <si>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</si>
  <si>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</si>
  <si>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</si>
  <si>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</si>
  <si>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</si>
  <si>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</si>
  <si>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</si>
  <si>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</si>
  <si>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</si>
  <si>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</si>
  <si>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</si>
  <si>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</si>
  <si>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</si>
  <si>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</si>
  <si>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</si>
  <si>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</si>
  <si>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</si>
  <si>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</si>
  <si>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</si>
  <si>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</si>
  <si>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</si>
  <si>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</si>
  <si>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</si>
  <si>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</si>
  <si>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</si>
  <si>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</si>
  <si>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</si>
  <si>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</si>
  <si>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</si>
  <si>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</si>
  <si>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</si>
  <si>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</si>
  <si>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</si>
  <si>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</si>
  <si>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</si>
  <si>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</si>
  <si>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</si>
  <si>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</si>
  <si>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</si>
  <si>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</si>
  <si>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</si>
  <si>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</si>
  <si>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</si>
  <si>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</si>
  <si>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</si>
  <si>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</si>
  <si>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</si>
  <si>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</si>
  <si>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</si>
  <si>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</si>
  <si>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</si>
  <si>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</si>
  <si>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</si>
  <si>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</si>
  <si>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</si>
  <si>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</si>
  <si>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</si>
  <si>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</si>
  <si>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</si>
  <si>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</si>
  <si>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</si>
  <si>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</si>
  <si>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</si>
  <si>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</si>
  <si>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</si>
  <si>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</si>
  <si>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</si>
  <si>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</si>
  <si>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</si>
  <si>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</si>
  <si>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</si>
  <si>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</si>
  <si>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</si>
  <si>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</si>
  <si>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</si>
  <si>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</si>
  <si>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</si>
  <si>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</si>
  <si>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</si>
  <si>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</si>
  <si>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</si>
  <si>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</si>
  <si>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</si>
  <si>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</si>
  <si>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</si>
  <si>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</si>
  <si>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</si>
  <si>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</si>
  <si>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</si>
  <si>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</si>
  <si>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</si>
  <si>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</si>
  <si>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</si>
  <si>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</si>
  <si>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</si>
  <si>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</si>
  <si>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</si>
  <si>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</si>
  <si>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</si>
  <si>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</si>
  <si>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</si>
  <si>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</si>
  <si>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</si>
  <si>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</si>
  <si>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</si>
  <si>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</si>
  <si>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</si>
  <si>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</si>
  <si>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</si>
  <si>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</si>
  <si>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</si>
  <si>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</si>
  <si>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</si>
  <si>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</si>
  <si>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</si>
  <si>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</si>
  <si>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</si>
  <si>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</si>
  <si>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</si>
  <si>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</si>
  <si>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</si>
  <si>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</si>
  <si>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</si>
  <si>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</si>
  <si>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</si>
  <si>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</si>
  <si>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</si>
  <si>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</si>
  <si>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</si>
  <si>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</si>
  <si>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</si>
  <si>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</si>
  <si>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</si>
  <si>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</si>
  <si>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</si>
  <si>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</si>
  <si>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</si>
  <si>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</si>
  <si>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</si>
  <si>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</si>
  <si>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</si>
  <si>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</si>
  <si>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</si>
  <si>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</si>
  <si>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</si>
  <si>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</si>
  <si>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</si>
  <si>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</si>
  <si>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</si>
  <si>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</si>
  <si>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</si>
  <si>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</si>
  <si>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</si>
  <si>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</si>
  <si>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</si>
  <si>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</si>
  <si>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</si>
  <si>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</si>
  <si>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</si>
  <si>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</si>
  <si>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</si>
  <si>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</si>
  <si>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</si>
  <si>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</si>
  <si>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</si>
  <si>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</si>
  <si>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</si>
  <si>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</si>
  <si>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</si>
  <si>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</si>
  <si>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</si>
  <si>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</si>
  <si>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</si>
  <si>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</si>
  <si>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</si>
  <si>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</si>
  <si>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</si>
  <si>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</si>
  <si>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</si>
  <si>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</si>
  <si>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</si>
  <si>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</si>
  <si>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</si>
  <si>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</si>
  <si>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</si>
  <si>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</si>
  <si>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</si>
  <si>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</si>
  <si>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</si>
  <si>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</si>
  <si>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</si>
  <si>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</si>
  <si>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</si>
  <si>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</si>
  <si>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</si>
  <si>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</si>
  <si>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</si>
  <si>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</si>
  <si>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</si>
  <si>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</si>
  <si>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</si>
  <si>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</si>
  <si>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</si>
  <si>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</si>
  <si>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</si>
  <si>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</si>
  <si>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</si>
  <si>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</si>
  <si>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</si>
  <si>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</si>
  <si>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</si>
  <si>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</si>
  <si>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</si>
  <si>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</si>
  <si>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</si>
  <si>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</si>
  <si>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</si>
  <si>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</si>
  <si>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</si>
  <si>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</si>
  <si>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</si>
  <si>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</si>
  <si>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</si>
  <si>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</si>
  <si>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</si>
  <si>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</si>
  <si>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</si>
  <si>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</si>
  <si>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</si>
  <si>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</si>
  <si>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</si>
  <si>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</si>
  <si>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</si>
  <si>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</si>
  <si>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</si>
  <si>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</si>
  <si>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</si>
  <si>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</si>
  <si>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</si>
  <si>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</si>
  <si>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</si>
  <si>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</si>
  <si>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</si>
  <si>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</si>
  <si>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</si>
  <si>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</si>
  <si>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</si>
  <si>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</si>
  <si>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</si>
  <si>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</si>
  <si>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</si>
  <si>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</si>
  <si>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</si>
  <si>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</si>
  <si>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</si>
  <si>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</si>
  <si>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</si>
  <si>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</si>
  <si>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</si>
  <si>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</si>
  <si>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</si>
  <si>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</si>
  <si>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</si>
  <si>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</si>
  <si>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</si>
  <si>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</si>
  <si>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</si>
  <si>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</si>
  <si>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</si>
  <si>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</si>
  <si>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</si>
  <si>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</si>
  <si>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</si>
  <si>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</si>
  <si>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</si>
  <si>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</si>
  <si>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</si>
  <si>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</si>
  <si>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</si>
  <si>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</si>
  <si>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</si>
  <si>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</si>
  <si>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</si>
  <si>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</si>
  <si>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</si>
  <si>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</si>
  <si>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</si>
  <si>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</si>
  <si>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</si>
  <si>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</si>
  <si>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</si>
  <si>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</si>
  <si>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</si>
  <si>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</si>
  <si>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</si>
  <si>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</si>
  <si>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</si>
  <si>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</si>
  <si>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</si>
  <si>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</si>
  <si>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</si>
  <si>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</si>
  <si>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</si>
  <si>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</si>
  <si>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</si>
  <si>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</si>
  <si>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</si>
  <si>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</si>
  <si>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</si>
  <si>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</si>
  <si>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</si>
  <si>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</si>
  <si>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</si>
  <si>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</si>
  <si>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</si>
  <si>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</si>
  <si>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</si>
  <si>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</si>
  <si>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</si>
  <si>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</si>
  <si>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</si>
  <si>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</si>
  <si>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</si>
  <si>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</si>
  <si>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</si>
  <si>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</si>
  <si>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</si>
  <si>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</si>
  <si>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</si>
  <si>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</si>
  <si>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</si>
  <si>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</si>
  <si>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</si>
  <si>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</si>
  <si>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</si>
  <si>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</si>
  <si>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</si>
  <si>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</si>
  <si>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</si>
  <si>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</si>
  <si>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</si>
  <si>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</si>
  <si>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</si>
  <si>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</si>
  <si>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</si>
  <si>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</si>
  <si>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</si>
  <si>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</si>
  <si>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</si>
  <si>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</si>
  <si>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</si>
  <si>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</si>
  <si>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</si>
  <si>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</si>
  <si>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</si>
  <si>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</si>
  <si>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</si>
  <si>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</si>
  <si>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</si>
  <si>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</si>
  <si>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</si>
  <si>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</si>
  <si>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</si>
  <si>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</si>
  <si>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</si>
  <si>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</si>
  <si>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</si>
  <si>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</si>
  <si>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</si>
  <si>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</si>
  <si>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</si>
  <si>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</si>
  <si>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</si>
  <si>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</si>
  <si>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</si>
  <si>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</si>
  <si>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</si>
  <si>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</si>
  <si>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</si>
  <si>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</si>
  <si>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</si>
  <si>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</si>
  <si>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</si>
  <si>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</si>
  <si>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</si>
  <si>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</si>
  <si>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</si>
  <si>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</si>
  <si>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</si>
  <si>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</si>
  <si>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</si>
  <si>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</si>
  <si>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</si>
  <si>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</si>
  <si>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</si>
  <si>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</si>
  <si>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</si>
  <si>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</si>
  <si>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</si>
  <si>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</si>
  <si>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</si>
  <si>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</si>
  <si>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</si>
  <si>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</si>
  <si>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</si>
  <si>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</si>
  <si>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</si>
  <si>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</si>
  <si>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</si>
  <si>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</si>
  <si>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</si>
  <si>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</si>
  <si>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</si>
  <si>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</si>
  <si>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</si>
  <si>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</si>
  <si>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</si>
  <si>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</si>
  <si>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</si>
  <si>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</si>
  <si>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</si>
  <si>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</si>
  <si>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</si>
  <si>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</si>
  <si>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</si>
  <si>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</si>
  <si>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</si>
  <si>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</si>
  <si>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</si>
  <si>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</si>
  <si>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</si>
  <si>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</si>
  <si>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</si>
  <si>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</si>
  <si>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</si>
  <si>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</si>
  <si>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</si>
  <si>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</si>
  <si>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</si>
  <si>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</si>
  <si>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</si>
  <si>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</si>
  <si>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</si>
  <si>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</si>
  <si>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</si>
  <si>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</si>
  <si>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</si>
  <si>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</si>
  <si>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</si>
  <si>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</si>
  <si>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</si>
  <si>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</si>
  <si>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</si>
  <si>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</si>
  <si>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</si>
  <si>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</si>
  <si>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</si>
  <si>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</si>
  <si>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</si>
  <si>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</si>
  <si>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</si>
  <si>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</si>
  <si>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</si>
  <si>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</si>
  <si>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</si>
  <si>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</si>
  <si>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</si>
  <si>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</si>
  <si>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</si>
  <si>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</si>
  <si>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</si>
  <si>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</si>
  <si>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</si>
  <si>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</si>
  <si>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</si>
  <si>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</si>
  <si>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</si>
  <si>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</si>
  <si>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</si>
  <si>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</si>
  <si>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</si>
  <si>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</si>
  <si>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</si>
  <si>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</si>
  <si>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</si>
  <si>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</si>
  <si>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</si>
  <si>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</si>
  <si>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</si>
  <si>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</si>
  <si>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</si>
  <si>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</si>
  <si>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</si>
  <si>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</si>
  <si>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</si>
  <si>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</si>
  <si>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</si>
  <si>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</si>
  <si>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</si>
  <si>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</si>
  <si>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</si>
  <si>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</si>
  <si>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</si>
  <si>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</si>
  <si>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</si>
  <si>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</si>
  <si>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</si>
  <si>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</si>
  <si>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</si>
  <si>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</si>
  <si>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</si>
  <si>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</si>
  <si>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</si>
  <si>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</si>
  <si>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</si>
  <si>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</si>
  <si>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</si>
  <si>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</si>
  <si>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</si>
  <si>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</si>
  <si>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</si>
  <si>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</si>
  <si>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</si>
  <si>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</si>
  <si>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</si>
  <si>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</si>
  <si>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</si>
  <si>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</si>
  <si>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</si>
  <si>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</si>
  <si>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</si>
  <si>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</si>
  <si>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</si>
  <si>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</si>
  <si>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</si>
  <si>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</si>
  <si>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</si>
  <si>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</si>
  <si>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</si>
  <si>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</si>
  <si>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</si>
  <si>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</si>
  <si>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</si>
  <si>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</si>
  <si>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</si>
  <si>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</si>
  <si>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</si>
  <si>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</si>
  <si>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</si>
  <si>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</si>
  <si>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</si>
  <si>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</si>
  <si>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</si>
  <si>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</si>
  <si>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</si>
  <si>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</si>
  <si>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</si>
  <si>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</si>
  <si>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</si>
  <si>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</si>
  <si>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</si>
  <si>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</si>
  <si>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</si>
  <si>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</si>
  <si>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</si>
  <si>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</si>
  <si>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</si>
  <si>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</si>
  <si>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</si>
  <si>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</si>
  <si>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</si>
  <si>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</si>
  <si>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</si>
  <si>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</si>
  <si>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</si>
  <si>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</si>
  <si>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</si>
  <si>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</si>
  <si>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</si>
  <si>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</si>
  <si>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</si>
  <si>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</si>
  <si>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</si>
  <si>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</si>
  <si>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</si>
  <si>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</si>
  <si>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</si>
  <si>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</si>
  <si>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</si>
  <si>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</si>
  <si>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</si>
  <si>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</si>
  <si>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</si>
  <si>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</si>
  <si>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</si>
  <si>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</si>
  <si>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</si>
  <si>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</si>
  <si>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</si>
  <si>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</si>
  <si>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</si>
  <si>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</si>
  <si>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</si>
  <si>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</si>
  <si>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</si>
  <si>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</si>
  <si>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</si>
  <si>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</si>
  <si>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</si>
  <si>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</si>
  <si>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</si>
  <si>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</si>
  <si>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</si>
  <si>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</si>
  <si>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</si>
  <si>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</si>
  <si>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</si>
  <si>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</si>
  <si>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</si>
  <si>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</si>
  <si>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</si>
  <si>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</si>
  <si>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</si>
  <si>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</si>
  <si>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</si>
  <si>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</si>
  <si>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</si>
  <si>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</si>
  <si>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</si>
  <si>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</si>
  <si>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</si>
  <si>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</si>
  <si>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</si>
  <si>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</si>
  <si>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</si>
  <si>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</si>
  <si>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</si>
  <si>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</si>
  <si>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</si>
  <si>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</si>
  <si>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</si>
  <si>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</si>
  <si>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</si>
  <si>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</si>
  <si>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</si>
  <si>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</si>
  <si>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</si>
  <si>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</si>
  <si>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</si>
  <si>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</si>
  <si>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</si>
  <si>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</si>
  <si>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</si>
  <si>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</si>
  <si>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</si>
  <si>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</si>
  <si>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</si>
  <si>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</si>
  <si>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</si>
  <si>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</si>
  <si>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</si>
  <si>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</si>
  <si>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</si>
  <si>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</si>
  <si>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</si>
  <si>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</si>
  <si>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</si>
  <si>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</si>
  <si>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</si>
  <si>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</si>
  <si>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</si>
  <si>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</si>
  <si>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</si>
  <si>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</si>
  <si>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</si>
  <si>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</si>
  <si>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</si>
  <si>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</si>
  <si>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</si>
  <si>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</si>
  <si>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</si>
  <si>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</si>
  <si>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</si>
  <si>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</si>
  <si>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</si>
  <si>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</si>
  <si>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</si>
  <si>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</si>
  <si>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</si>
  <si>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</si>
  <si>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</si>
  <si>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</si>
  <si>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</si>
  <si>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</si>
  <si>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</si>
  <si>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</si>
  <si>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</si>
  <si>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</si>
  <si>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</si>
  <si>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</si>
  <si>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</si>
  <si>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</si>
  <si>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</si>
  <si>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</si>
  <si>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</si>
  <si>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</si>
  <si>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</si>
  <si>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</si>
  <si>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</si>
  <si>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</si>
  <si>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</si>
  <si>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</si>
  <si>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</si>
  <si>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</si>
  <si>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</si>
  <si>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</si>
  <si>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</si>
  <si>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</si>
  <si>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</si>
  <si>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</si>
  <si>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</si>
  <si>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</si>
  <si>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</si>
  <si>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</si>
  <si>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</si>
  <si>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</si>
  <si>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</si>
  <si>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</si>
  <si>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</si>
  <si>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</si>
  <si>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</si>
  <si>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</si>
  <si>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</si>
  <si>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</si>
  <si>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</si>
  <si>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</si>
  <si>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</si>
  <si>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</si>
  <si>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</si>
  <si>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</si>
  <si>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</si>
  <si>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</si>
  <si>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</si>
  <si>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</si>
  <si>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</si>
  <si>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</si>
  <si>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</si>
  <si>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</si>
  <si>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</si>
  <si>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</si>
  <si>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</si>
  <si>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</si>
  <si>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</si>
  <si>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</si>
  <si>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</si>
  <si>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</si>
  <si>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</si>
  <si>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</si>
  <si>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</si>
  <si>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</si>
  <si>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</si>
  <si>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</si>
  <si>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</si>
  <si>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</si>
  <si>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</si>
  <si>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</si>
  <si>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</si>
  <si>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</si>
  <si>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</si>
  <si>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</si>
  <si>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</si>
  <si>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</si>
  <si>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</si>
  <si>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</si>
  <si>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</si>
  <si>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</si>
  <si>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</si>
  <si>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</si>
  <si>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</si>
  <si>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</si>
  <si>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</si>
  <si>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</si>
  <si>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</si>
  <si>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</si>
  <si>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</si>
  <si>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</si>
  <si>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</si>
  <si>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</si>
  <si>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</si>
  <si>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</si>
  <si>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</si>
  <si>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</si>
  <si>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</si>
  <si>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</si>
  <si>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</si>
  <si>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</si>
  <si>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</si>
  <si>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</si>
  <si>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</si>
  <si>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</si>
  <si>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</si>
  <si>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</si>
  <si>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</si>
  <si>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</si>
  <si>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</si>
  <si>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</si>
  <si>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</si>
  <si>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</si>
  <si>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</si>
  <si>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</si>
  <si>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</si>
  <si>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</si>
  <si>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</si>
  <si>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</si>
  <si>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</si>
  <si>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</si>
  <si>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</si>
  <si>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</si>
  <si>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</si>
  <si>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</si>
  <si>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</si>
  <si>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</si>
  <si>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</si>
  <si>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</si>
  <si>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</si>
  <si>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</si>
  <si>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</si>
  <si>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</si>
  <si>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</si>
  <si>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</si>
  <si>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</si>
  <si>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</si>
  <si>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</si>
  <si>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</si>
  <si>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</si>
  <si>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</si>
  <si>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</si>
  <si>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</si>
  <si>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</si>
  <si>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</si>
  <si>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</si>
  <si>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</si>
  <si>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</si>
  <si>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</si>
  <si>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</si>
  <si>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</si>
  <si>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</si>
  <si>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</si>
  <si>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</si>
  <si>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</si>
  <si>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</si>
  <si>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</si>
  <si>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</si>
  <si>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</si>
  <si>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</si>
  <si>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</si>
  <si>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</si>
  <si>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</si>
  <si>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</si>
  <si>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</si>
  <si>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</si>
  <si>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</si>
  <si>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</si>
  <si>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</si>
  <si>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</si>
  <si>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</si>
  <si>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</si>
  <si>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</si>
  <si>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</si>
  <si>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</si>
  <si>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</si>
  <si>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</si>
  <si>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</si>
  <si>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</si>
  <si>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</si>
  <si>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</si>
  <si>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</si>
  <si>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</si>
  <si>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</si>
  <si>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</si>
  <si>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</si>
  <si>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</si>
  <si>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</si>
  <si>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</si>
  <si>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</si>
  <si>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</si>
  <si>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</si>
  <si>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</si>
  <si>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</si>
  <si>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</si>
  <si>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</si>
  <si>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</si>
  <si>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</si>
  <si>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</si>
  <si>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</si>
  <si>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</si>
  <si>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</si>
  <si>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</si>
  <si>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</si>
  <si>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</si>
  <si>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</si>
  <si>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</si>
  <si>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</si>
  <si>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</si>
  <si>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</si>
  <si>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</si>
  <si>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</si>
  <si>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</si>
  <si>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</si>
  <si>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</si>
  <si>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</si>
  <si>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</si>
  <si>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</si>
  <si>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</si>
  <si>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</si>
  <si>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</si>
  <si>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</si>
  <si>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</si>
  <si>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</si>
  <si>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</si>
  <si>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</si>
  <si>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</si>
  <si>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</si>
  <si>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</si>
  <si>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</si>
  <si>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</si>
  <si>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</si>
  <si>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</si>
  <si>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</si>
  <si>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</si>
  <si>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</si>
  <si>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</si>
  <si>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</si>
  <si>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</si>
  <si>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</si>
  <si>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</si>
  <si>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</si>
  <si>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</si>
  <si>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</si>
  <si>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</si>
  <si>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</si>
  <si>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</si>
  <si>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</si>
  <si>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</si>
  <si>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</si>
  <si>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</si>
  <si>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</si>
  <si>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</si>
  <si>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</si>
  <si>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</si>
  <si>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</si>
  <si>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</si>
  <si>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</si>
  <si>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</si>
  <si>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</si>
  <si>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</si>
  <si>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</si>
  <si>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</si>
  <si>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</si>
  <si>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</si>
  <si>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</si>
  <si>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</si>
  <si>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</si>
  <si>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</si>
  <si>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</si>
  <si>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</si>
  <si>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</si>
  <si>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</si>
  <si>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</si>
  <si>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</si>
  <si>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</si>
  <si>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</si>
  <si>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</si>
  <si>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</si>
  <si>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</si>
  <si>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</si>
  <si>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</si>
  <si>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</si>
  <si>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</si>
  <si>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</si>
  <si>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</si>
  <si>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</si>
  <si>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</si>
  <si>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</si>
  <si>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</si>
  <si>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</si>
  <si>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</si>
  <si>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</si>
  <si>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</si>
  <si>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</si>
  <si>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</si>
  <si>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</si>
  <si>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</si>
  <si>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</si>
  <si>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</si>
  <si>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</si>
  <si>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</si>
  <si>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</si>
  <si>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</si>
  <si>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</si>
  <si>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</si>
  <si>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</si>
  <si>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</si>
  <si>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</si>
  <si>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</si>
  <si>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</si>
  <si>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</si>
  <si>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</si>
  <si>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</si>
  <si>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</si>
  <si>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</si>
  <si>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</si>
  <si>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</si>
  <si>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</si>
  <si>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</si>
  <si>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</si>
  <si>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</si>
  <si>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</si>
  <si>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</si>
  <si>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</si>
  <si>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</si>
  <si>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</si>
  <si>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</si>
  <si>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</si>
  <si>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</si>
  <si>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</si>
  <si>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</si>
  <si>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</si>
  <si>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</si>
  <si>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</si>
  <si>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</si>
  <si>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</si>
  <si>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</si>
  <si>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</si>
  <si>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</si>
  <si>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</si>
  <si>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</si>
  <si>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</si>
  <si>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</si>
  <si>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</si>
  <si>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</si>
  <si>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</si>
  <si>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</si>
  <si>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</si>
  <si>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</si>
  <si>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</si>
  <si>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</si>
  <si>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</si>
  <si>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</si>
  <si>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</si>
  <si>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</si>
  <si>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</si>
  <si>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</si>
  <si>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</si>
  <si>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</si>
  <si>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</si>
  <si>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</si>
  <si>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</si>
  <si>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</si>
  <si>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</si>
  <si>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</si>
  <si>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</si>
  <si>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</si>
  <si>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</si>
  <si>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</si>
  <si>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</si>
  <si>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</si>
  <si>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</si>
  <si>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</si>
  <si>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</si>
  <si>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</si>
  <si>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</si>
  <si>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</si>
  <si>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</si>
  <si>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</si>
  <si>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</si>
  <si>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</si>
  <si>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</si>
  <si>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</si>
  <si>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</si>
  <si>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</si>
  <si>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</si>
  <si>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</si>
  <si>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</si>
  <si>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</si>
  <si>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</si>
  <si>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</si>
  <si>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</si>
  <si>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</si>
  <si>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</si>
  <si>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</si>
  <si>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</si>
  <si>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</si>
  <si>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</si>
  <si>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</si>
  <si>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</si>
  <si>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</si>
  <si>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</si>
  <si>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</si>
  <si>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</si>
  <si>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</si>
  <si>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</si>
  <si>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</si>
  <si>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</si>
  <si>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</si>
  <si>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</si>
  <si>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</si>
  <si>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</si>
  <si>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</si>
  <si>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</si>
  <si>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</si>
  <si>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</si>
  <si>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</si>
  <si>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</si>
  <si>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</si>
  <si>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</si>
  <si>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</si>
  <si>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</si>
  <si>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</si>
  <si>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</si>
  <si>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</si>
  <si>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</si>
  <si>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</si>
  <si>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</si>
  <si>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</si>
  <si>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</si>
  <si>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</si>
  <si>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</si>
  <si>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</si>
  <si>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</si>
  <si>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</si>
  <si>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</si>
  <si>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</si>
  <si>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</si>
  <si>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</si>
  <si>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</si>
  <si>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</si>
  <si>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</si>
  <si>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</si>
  <si>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</si>
  <si>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</si>
  <si>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</si>
  <si>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</si>
  <si>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</si>
  <si>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</si>
  <si>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</si>
  <si>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</si>
  <si>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</si>
  <si>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</si>
  <si>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</si>
  <si>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</si>
  <si>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</si>
  <si>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</si>
  <si>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</si>
  <si>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</si>
  <si>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</si>
  <si>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</si>
  <si>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</si>
  <si>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</si>
  <si>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</si>
  <si>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</si>
  <si>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</si>
  <si>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</si>
  <si>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</si>
  <si>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</si>
  <si>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</si>
  <si>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</si>
  <si>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</si>
  <si>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</si>
  <si>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</si>
  <si>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</si>
  <si>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</si>
  <si>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</si>
  <si>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</si>
  <si>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</si>
  <si>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</si>
  <si>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</si>
  <si>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</si>
  <si>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</si>
  <si>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</si>
  <si>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</si>
  <si>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</si>
  <si>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</si>
  <si>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</si>
  <si>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</si>
  <si>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</si>
  <si>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</si>
  <si>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</si>
  <si>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</si>
  <si>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</si>
  <si>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</si>
  <si>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</si>
  <si>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</si>
  <si>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</si>
  <si>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</si>
  <si>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</si>
  <si>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</si>
  <si>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</si>
  <si>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</si>
  <si>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</si>
  <si>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</si>
  <si>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</si>
  <si>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</si>
  <si>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</si>
  <si>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</si>
  <si>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</si>
  <si>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</si>
  <si>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</si>
  <si>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</si>
  <si>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</si>
  <si>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</si>
  <si>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</si>
  <si>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</si>
  <si>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</si>
  <si>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</si>
  <si>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</si>
  <si>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</si>
  <si>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</si>
  <si>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</si>
  <si>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</si>
  <si>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</si>
  <si>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</si>
  <si>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</si>
  <si>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</si>
  <si>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</si>
  <si>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</si>
  <si>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</si>
  <si>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</si>
  <si>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</si>
  <si>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</si>
  <si>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</si>
  <si>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</si>
  <si>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</si>
  <si>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</si>
  <si>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</si>
  <si>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</si>
  <si>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</si>
  <si>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</si>
  <si>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</si>
  <si>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</si>
  <si>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</si>
  <si>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</si>
  <si>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</si>
  <si>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</si>
  <si>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</si>
  <si>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</si>
  <si>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</si>
  <si>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</si>
  <si>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</si>
  <si>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</si>
  <si>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</si>
  <si>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</si>
  <si>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</si>
  <si>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</si>
  <si>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</si>
  <si>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</si>
  <si>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</si>
  <si>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</si>
  <si>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</si>
  <si>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</si>
  <si>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</si>
  <si>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</si>
  <si>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</si>
  <si>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</si>
  <si>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</si>
  <si>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</si>
  <si>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</si>
  <si>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</si>
  <si>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</si>
  <si>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</si>
  <si>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</si>
  <si>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</si>
  <si>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</si>
  <si>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</si>
  <si>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</si>
  <si>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</si>
  <si>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</si>
  <si>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</si>
  <si>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</si>
  <si>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</si>
  <si>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</si>
  <si>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</si>
  <si>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</si>
  <si>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</si>
  <si>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</si>
  <si>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</si>
  <si>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</si>
  <si>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</si>
  <si>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</si>
  <si>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</si>
  <si>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</si>
  <si>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</si>
  <si>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</si>
  <si>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</si>
  <si>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</si>
  <si>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</si>
  <si>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</si>
  <si>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</si>
  <si>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</si>
  <si>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</si>
  <si>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</si>
  <si>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</si>
  <si>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</si>
  <si>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</si>
  <si>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</si>
  <si>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</si>
  <si>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</si>
  <si>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</si>
  <si>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</si>
  <si>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</si>
  <si>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</si>
  <si>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</si>
  <si>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</si>
  <si>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</si>
  <si>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</si>
  <si>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</si>
  <si>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</si>
  <si>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</si>
  <si>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</si>
  <si>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</si>
  <si>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</si>
  <si>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</si>
  <si>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</si>
  <si>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</si>
  <si>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</si>
  <si>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</si>
  <si>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</si>
  <si>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</si>
  <si>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</si>
  <si>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</si>
  <si>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</si>
  <si>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</si>
  <si>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</si>
  <si>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</si>
  <si>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</si>
  <si>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</si>
  <si>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</si>
  <si>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</si>
  <si>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</si>
  <si>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</si>
  <si>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</si>
  <si>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</si>
  <si>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</si>
  <si>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</si>
  <si>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</si>
  <si>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</si>
  <si>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</si>
  <si>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</si>
  <si>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</si>
  <si>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</si>
  <si>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</si>
  <si>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</si>
  <si>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</si>
  <si>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</si>
  <si>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</si>
  <si>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</si>
  <si>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</si>
  <si>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</si>
  <si>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</si>
  <si>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</si>
  <si>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</si>
  <si>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</si>
  <si>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</si>
  <si>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</si>
  <si>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</si>
  <si>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</si>
  <si>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</si>
  <si>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</si>
  <si>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</si>
  <si>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</si>
  <si>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</si>
  <si>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</si>
  <si>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</si>
  <si>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</si>
  <si>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</si>
  <si>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</si>
  <si>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</si>
  <si>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</si>
  <si>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</si>
  <si>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</si>
  <si>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</si>
  <si>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</si>
  <si>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</si>
  <si>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</si>
  <si>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</si>
  <si>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</si>
  <si>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</si>
  <si>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</si>
  <si>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</si>
  <si>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</si>
  <si>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</si>
  <si>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</si>
  <si>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</si>
  <si>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</si>
  <si>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</si>
  <si>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</si>
  <si>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</si>
  <si>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</si>
  <si>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</si>
  <si>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</si>
  <si>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</si>
  <si>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</si>
  <si>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</si>
  <si>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</si>
  <si>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</si>
  <si>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</si>
  <si>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</si>
  <si>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</si>
  <si>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</si>
  <si>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</si>
  <si>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</si>
  <si>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</si>
  <si>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</si>
  <si>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</si>
  <si>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</si>
  <si>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</si>
  <si>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</si>
  <si>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</si>
  <si>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</si>
  <si>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</si>
  <si>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</si>
  <si>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</si>
  <si>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</si>
  <si>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</si>
  <si>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</si>
  <si>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</si>
  <si>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</si>
  <si>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</si>
  <si>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</si>
  <si>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</si>
  <si>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</si>
  <si>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</si>
  <si>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</si>
  <si>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</si>
  <si>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</si>
  <si>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</si>
  <si>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</si>
  <si>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</si>
  <si>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</si>
  <si>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</si>
  <si>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</si>
  <si>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</si>
  <si>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</si>
  <si>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</si>
  <si>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</si>
  <si>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</si>
  <si>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</si>
  <si>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</si>
  <si>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</si>
  <si>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</si>
  <si>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</si>
  <si>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</si>
  <si>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</si>
  <si>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</si>
  <si>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</si>
  <si>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</si>
  <si>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</si>
  <si>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</si>
  <si>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</si>
  <si>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</si>
  <si>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</si>
  <si>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</si>
  <si>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</si>
  <si>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</si>
  <si>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</si>
  <si>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</si>
  <si>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</si>
  <si>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</si>
  <si>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</si>
  <si>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</si>
  <si>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</si>
  <si>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</si>
  <si>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</si>
  <si>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</si>
  <si>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</si>
  <si>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</si>
  <si>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</si>
  <si>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</si>
  <si>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</si>
  <si>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</si>
  <si>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</si>
  <si>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</si>
  <si>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</si>
  <si>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</si>
  <si>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</si>
  <si>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</si>
  <si>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</si>
  <si>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</si>
  <si>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</si>
  <si>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</si>
  <si>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</si>
  <si>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</si>
  <si>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</si>
  <si>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</si>
  <si>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</si>
  <si>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</si>
  <si>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</si>
  <si>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</si>
  <si>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</si>
  <si>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</si>
  <si>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</si>
  <si>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</si>
  <si>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</si>
  <si>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</si>
  <si>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</si>
  <si>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</si>
  <si>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</si>
  <si>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</si>
  <si>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</si>
  <si>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</si>
  <si>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</si>
  <si>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</si>
  <si>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</si>
  <si>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</si>
  <si>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</si>
  <si>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</si>
  <si>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</si>
  <si>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</si>
  <si>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</si>
  <si>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</si>
  <si>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</si>
  <si>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</si>
  <si>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</si>
  <si>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</si>
  <si>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</si>
  <si>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</si>
  <si>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</si>
  <si>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</si>
  <si>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</si>
  <si>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</si>
  <si>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</si>
  <si>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</si>
  <si>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</si>
  <si>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</si>
  <si>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</si>
  <si>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</si>
  <si>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</si>
  <si>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</si>
  <si>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</si>
  <si>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</si>
  <si>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</si>
  <si>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</si>
  <si>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</si>
  <si>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</si>
  <si>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</si>
  <si>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</si>
  <si>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</si>
  <si>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</si>
  <si>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</si>
  <si>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</si>
  <si>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</si>
  <si>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</si>
  <si>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</si>
  <si>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</si>
  <si>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</si>
  <si>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</si>
  <si>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</si>
  <si>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</si>
  <si>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</si>
  <si>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</si>
  <si>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</si>
  <si>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</si>
  <si>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</si>
  <si>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</si>
  <si>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</si>
  <si>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</si>
  <si>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</si>
  <si>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</si>
  <si>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</si>
  <si>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</si>
  <si>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</si>
  <si>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</si>
  <si>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</si>
  <si>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</si>
  <si>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</si>
  <si>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</si>
  <si>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</si>
  <si>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</si>
  <si>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</si>
  <si>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</si>
  <si>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</si>
  <si>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</si>
  <si>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</si>
  <si>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</si>
  <si>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</si>
  <si>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</si>
  <si>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</si>
  <si>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</si>
  <si>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</si>
  <si>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</si>
  <si>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</si>
  <si>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</si>
  <si>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</si>
  <si>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</si>
  <si>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</si>
  <si>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</si>
  <si>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</si>
  <si>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</si>
  <si>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</si>
  <si>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</si>
  <si>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</si>
  <si>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</si>
  <si>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</si>
  <si>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</si>
  <si>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</si>
  <si>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</si>
  <si>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</si>
  <si>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</si>
  <si>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</si>
  <si>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</si>
  <si>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</si>
  <si>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</si>
  <si>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</si>
  <si>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</si>
  <si>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</si>
  <si>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</si>
  <si>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</si>
  <si>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</si>
  <si>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</si>
  <si>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</si>
  <si>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</si>
  <si>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</si>
  <si>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</si>
  <si>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</si>
  <si>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</si>
  <si>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</si>
  <si>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</si>
  <si>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</si>
  <si>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</si>
  <si>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</si>
  <si>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</si>
  <si>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</si>
  <si>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</si>
  <si>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</si>
  <si>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</si>
  <si>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</si>
  <si>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</si>
  <si>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</si>
  <si>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</si>
  <si>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</si>
  <si>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</si>
  <si>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</si>
  <si>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</si>
  <si>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</si>
  <si>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</si>
  <si>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</si>
  <si>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</si>
  <si>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</si>
  <si>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</si>
  <si>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</si>
  <si>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</si>
  <si>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</si>
  <si>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</si>
  <si>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</si>
  <si>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</si>
  <si>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</si>
  <si>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</si>
  <si>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</si>
  <si>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</si>
  <si>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</si>
  <si>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</si>
  <si>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</si>
  <si>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</si>
  <si>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</si>
  <si>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</si>
  <si>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</si>
  <si>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</si>
  <si>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</si>
  <si>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</si>
  <si>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</si>
  <si>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</si>
  <si>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</si>
  <si>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</si>
  <si>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</si>
  <si>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</si>
  <si>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</si>
  <si>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</si>
  <si>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</si>
  <si>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</si>
  <si>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</si>
  <si>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</si>
  <si>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</si>
  <si>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</si>
  <si>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</si>
  <si>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</si>
  <si>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</si>
  <si>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</si>
  <si>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</si>
  <si>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</si>
  <si>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</si>
  <si>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</si>
  <si>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</si>
  <si>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</si>
  <si>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</si>
  <si>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</si>
  <si>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</si>
  <si>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</si>
  <si>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</si>
  <si>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</si>
  <si>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</si>
  <si>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</si>
  <si>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</si>
  <si>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</si>
  <si>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</si>
  <si>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</si>
  <si>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</si>
  <si>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</si>
  <si>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</si>
  <si>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</si>
  <si>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</si>
  <si>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</si>
  <si>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</si>
  <si>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</si>
  <si>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</si>
  <si>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</si>
  <si>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</si>
  <si>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</si>
  <si>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</si>
  <si>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</si>
  <si>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</si>
  <si>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</si>
  <si>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</si>
  <si>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</si>
  <si>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</si>
  <si>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</si>
  <si>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</si>
  <si>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</si>
  <si>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</si>
  <si>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</si>
  <si>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</si>
  <si>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</si>
  <si>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</si>
  <si>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</si>
  <si>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</si>
  <si>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</si>
  <si>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</si>
  <si>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</si>
  <si>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</si>
  <si>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</si>
  <si>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</si>
  <si>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</si>
  <si>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</si>
  <si>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</si>
  <si>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</si>
  <si>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</si>
  <si>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</si>
  <si>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</si>
  <si>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</si>
  <si>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</si>
  <si>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</si>
  <si>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</si>
  <si>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</si>
  <si>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</si>
  <si>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</si>
  <si>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</si>
  <si>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</si>
  <si>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</si>
  <si>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</si>
  <si>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</si>
  <si>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</si>
  <si>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</si>
  <si>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</si>
  <si>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</si>
  <si>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</si>
  <si>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</si>
  <si>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</si>
  <si>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</si>
  <si>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</si>
  <si>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</si>
  <si>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</si>
  <si>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</si>
  <si>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</si>
  <si>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</si>
  <si>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</si>
  <si>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</si>
  <si>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</si>
  <si>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</si>
  <si>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</si>
  <si>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</si>
  <si>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</si>
  <si>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</si>
  <si>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</si>
  <si>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</si>
  <si>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</si>
  <si>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</si>
  <si>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</si>
  <si>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</si>
  <si>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</si>
  <si>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</si>
  <si>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</si>
  <si>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</si>
  <si>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</si>
  <si>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</si>
  <si>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</si>
  <si>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</si>
  <si>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</si>
  <si>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</si>
  <si>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</si>
  <si>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</si>
  <si>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</si>
  <si>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</si>
  <si>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</si>
  <si>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</si>
  <si>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</si>
  <si>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</si>
  <si>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</si>
  <si>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</si>
  <si>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</si>
  <si>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</si>
  <si>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</si>
  <si>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</si>
  <si>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</si>
  <si>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</si>
  <si>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</si>
  <si>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</si>
  <si>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</si>
  <si>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</si>
  <si>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</si>
  <si>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</si>
  <si>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</si>
  <si>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</si>
  <si>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</si>
  <si>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</si>
  <si>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</si>
  <si>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</si>
  <si>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</si>
  <si>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</si>
  <si>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</si>
  <si>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</si>
  <si>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</si>
  <si>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</si>
  <si>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</si>
  <si>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</si>
  <si>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</si>
  <si>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</si>
  <si>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</si>
  <si>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</si>
  <si>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</si>
  <si>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</si>
  <si>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</si>
  <si>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</si>
  <si>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</si>
  <si>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</si>
  <si>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</si>
  <si>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</si>
  <si>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</si>
  <si>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</si>
  <si>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</si>
  <si>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</si>
  <si>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</si>
  <si>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</si>
  <si>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</si>
  <si>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</si>
  <si>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</si>
  <si>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</si>
  <si>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</si>
  <si>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</si>
  <si>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</si>
  <si>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</si>
  <si>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</si>
  <si>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</si>
  <si>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</si>
  <si>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</si>
  <si>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</si>
  <si>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</si>
  <si>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</si>
  <si>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</si>
  <si>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</si>
  <si>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</si>
  <si>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</si>
  <si>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</si>
  <si>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</si>
  <si>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</si>
  <si>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</si>
  <si>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</si>
  <si>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</si>
  <si>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</si>
  <si>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</si>
  <si>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</si>
  <si>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</si>
  <si>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</si>
  <si>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</si>
  <si>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</si>
  <si>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</si>
  <si>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</si>
  <si>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</si>
  <si>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</si>
  <si>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</si>
  <si>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</si>
  <si>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</si>
  <si>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</si>
  <si>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</si>
  <si>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</si>
  <si>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</si>
  <si>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</si>
  <si>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</si>
  <si>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</si>
  <si>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</si>
  <si>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</si>
  <si>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</si>
  <si>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</si>
  <si>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</si>
  <si>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</si>
  <si>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</si>
  <si>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</si>
  <si>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</si>
  <si>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</si>
  <si>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</si>
  <si>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</si>
  <si>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</si>
  <si>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</si>
  <si>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</si>
  <si>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</si>
  <si>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</si>
  <si>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</si>
  <si>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</si>
  <si>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</si>
  <si>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</si>
  <si>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</si>
  <si>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</si>
  <si>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</si>
  <si>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</si>
  <si>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</si>
  <si>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</si>
  <si>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</si>
  <si>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</si>
  <si>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</si>
  <si>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</si>
  <si>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</si>
  <si>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</si>
  <si>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</si>
  <si>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</si>
  <si>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</si>
  <si>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</si>
  <si>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</si>
  <si>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</si>
  <si>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</si>
  <si>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</si>
  <si>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</si>
  <si>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</si>
  <si>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</si>
  <si>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</si>
  <si>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</si>
  <si>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</si>
  <si>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</si>
  <si>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</si>
  <si>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</si>
  <si>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</si>
  <si>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</si>
  <si>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</si>
  <si>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</si>
  <si>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</si>
  <si>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</si>
  <si>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</si>
  <si>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</si>
  <si>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</si>
  <si>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</si>
  <si>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</si>
  <si>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</si>
  <si>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</si>
  <si>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</si>
  <si>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</si>
  <si>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</si>
  <si>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</si>
  <si>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</si>
  <si>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</si>
  <si>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</si>
  <si>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</si>
  <si>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</si>
  <si>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</si>
  <si>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</si>
  <si>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</si>
  <si>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</si>
  <si>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</si>
  <si>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</si>
  <si>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</si>
  <si>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</si>
  <si>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</si>
  <si>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</si>
  <si>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</si>
  <si>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</si>
  <si>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</si>
  <si>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</si>
  <si>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</si>
  <si>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</si>
  <si>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</si>
  <si>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</si>
  <si>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</si>
  <si>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</si>
  <si>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</si>
  <si>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</si>
  <si>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</si>
  <si>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</si>
  <si>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</si>
  <si>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</si>
  <si>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</si>
  <si>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</si>
  <si>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</si>
  <si>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</si>
  <si>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</si>
  <si>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</si>
  <si>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</si>
  <si>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</si>
  <si>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</si>
  <si>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</si>
  <si>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</si>
  <si>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</si>
  <si>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</si>
  <si>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</si>
  <si>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</si>
  <si>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</si>
  <si>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</si>
  <si>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</si>
  <si>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</si>
  <si>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</si>
  <si>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</si>
  <si>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</si>
  <si>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</si>
  <si>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</si>
  <si>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</si>
  <si>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</si>
  <si>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</si>
  <si>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</si>
  <si>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</si>
  <si>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</si>
  <si>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</si>
  <si>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</si>
  <si>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</si>
  <si>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</si>
  <si>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</si>
  <si>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</si>
  <si>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</si>
  <si>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</si>
  <si>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</si>
  <si>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</si>
  <si>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</si>
  <si>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</si>
  <si>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</si>
  <si>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</si>
  <si>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</si>
  <si>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</si>
  <si>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</si>
  <si>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</si>
  <si>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</si>
  <si>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</si>
  <si>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</si>
  <si>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</si>
  <si>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</si>
  <si>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</si>
  <si>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</si>
  <si>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</si>
  <si>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</si>
  <si>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</si>
  <si>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</si>
  <si>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</si>
  <si>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</si>
  <si>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</si>
  <si>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</si>
  <si>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</si>
  <si>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</si>
  <si>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</si>
  <si>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</si>
  <si>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</si>
  <si>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</si>
  <si>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</si>
  <si>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</si>
  <si>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</si>
  <si>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</si>
  <si>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</si>
  <si>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</si>
  <si>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</si>
  <si>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</si>
  <si>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</si>
  <si>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</si>
  <si>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</si>
  <si>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</si>
  <si>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</si>
  <si>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</si>
  <si>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</si>
  <si>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</si>
  <si>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</si>
  <si>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</si>
  <si>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</si>
  <si>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</si>
  <si>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</si>
  <si>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</si>
  <si>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</si>
  <si>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</si>
  <si>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</si>
  <si>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</si>
  <si>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</si>
  <si>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</si>
  <si>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</si>
  <si>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</si>
  <si>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</si>
  <si>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</si>
  <si>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</si>
  <si>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</si>
  <si>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</si>
  <si>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</si>
  <si>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</si>
  <si>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</si>
  <si>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</si>
  <si>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</si>
  <si>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</si>
  <si>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</si>
  <si>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</si>
  <si>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</si>
  <si>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</si>
  <si>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</si>
  <si>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</si>
  <si>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</si>
  <si>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</si>
  <si>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</si>
  <si>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</si>
  <si>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</si>
  <si>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</si>
  <si>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</si>
  <si>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</si>
  <si>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</si>
  <si>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</si>
  <si>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</si>
  <si>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</si>
  <si>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</si>
  <si>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</si>
  <si>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</si>
  <si>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</si>
  <si>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</si>
  <si>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</si>
  <si>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</si>
  <si>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</si>
  <si>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</si>
  <si>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</si>
  <si>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</si>
  <si>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</si>
  <si>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</si>
  <si>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</si>
  <si>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</si>
  <si>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</si>
  <si>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</si>
  <si>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</si>
  <si>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</si>
  <si>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</si>
  <si>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</si>
  <si>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</si>
  <si>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</si>
  <si>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</si>
  <si>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</si>
  <si>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</si>
  <si>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</si>
  <si>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</si>
  <si>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</si>
  <si>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</si>
  <si>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</si>
  <si>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</si>
  <si>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</si>
  <si>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</si>
  <si>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</si>
  <si>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</si>
  <si>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</si>
  <si>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</si>
  <si>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</si>
  <si>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</si>
  <si>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</si>
  <si>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</si>
  <si>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</si>
  <si>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</si>
  <si>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</si>
  <si>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</si>
  <si>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</si>
  <si>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</si>
  <si>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</si>
  <si>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</si>
  <si>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</si>
  <si>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</si>
  <si>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</si>
  <si>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</si>
  <si>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</si>
  <si>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</si>
  <si>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</si>
  <si>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</si>
  <si>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</si>
  <si>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</si>
  <si>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</si>
  <si>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</si>
  <si>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</si>
  <si>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</si>
  <si>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</si>
  <si>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</si>
  <si>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</si>
  <si>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</si>
  <si>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</si>
  <si>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</si>
  <si>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</si>
  <si>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</si>
  <si>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</si>
  <si>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</si>
  <si>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</si>
  <si>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</si>
  <si>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</si>
  <si>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</si>
  <si>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</si>
  <si>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</si>
  <si>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</si>
  <si>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</si>
  <si>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</si>
  <si>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</si>
  <si>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</si>
  <si>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</si>
  <si>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</si>
  <si>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</si>
  <si>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</si>
  <si>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</si>
  <si>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</si>
  <si>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</si>
  <si>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</si>
  <si>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</si>
  <si>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</si>
  <si>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</si>
  <si>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</si>
  <si>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</si>
  <si>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</si>
  <si>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</si>
  <si>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</si>
  <si>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</si>
  <si>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</si>
  <si>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</si>
  <si>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</si>
  <si>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</si>
  <si>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</si>
  <si>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</si>
  <si>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</si>
  <si>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</si>
  <si>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</si>
  <si>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</si>
  <si>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</si>
  <si>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</si>
  <si>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</si>
  <si>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</si>
  <si>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</si>
  <si>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</si>
  <si>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</si>
  <si>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</si>
  <si>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</si>
  <si>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</si>
  <si>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</si>
  <si>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</si>
  <si>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</si>
  <si>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</si>
  <si>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</si>
  <si>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</si>
  <si>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</si>
  <si>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</si>
  <si>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</si>
  <si>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</si>
  <si>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</si>
  <si>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</si>
  <si>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</si>
  <si>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</si>
  <si>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</si>
  <si>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</si>
  <si>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</si>
  <si>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</si>
  <si>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</si>
  <si>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</si>
  <si>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</si>
  <si>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</si>
  <si>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</si>
  <si>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</si>
  <si>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</si>
  <si>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</si>
  <si>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</si>
  <si>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</si>
  <si>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</si>
  <si>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</si>
  <si>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</si>
  <si>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</si>
  <si>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</si>
  <si>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</si>
  <si>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</si>
  <si>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</si>
  <si>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</si>
  <si>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</si>
  <si>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</si>
  <si>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</si>
  <si>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</si>
  <si>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</si>
  <si>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</si>
  <si>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</si>
  <si>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</si>
  <si>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</si>
  <si>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</si>
  <si>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</si>
  <si>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</si>
  <si>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</si>
  <si>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</si>
  <si>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</si>
  <si>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</si>
  <si>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</si>
  <si>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</si>
  <si>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</si>
  <si>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</si>
  <si>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</si>
  <si>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</si>
  <si>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</si>
  <si>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</si>
  <si>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</si>
  <si>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</si>
  <si>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</si>
  <si>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</si>
  <si>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</si>
  <si>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</si>
  <si>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</si>
  <si>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</si>
  <si>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</si>
  <si>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</si>
  <si>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</si>
  <si>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</si>
  <si>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</si>
  <si>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</si>
  <si>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</si>
  <si>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</si>
  <si>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</si>
  <si>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</si>
  <si>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</si>
  <si>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</si>
  <si>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</si>
  <si>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</si>
  <si>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</si>
  <si>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</si>
  <si>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</si>
  <si>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</si>
  <si>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</si>
  <si>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</si>
  <si>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</si>
  <si>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</si>
  <si>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</si>
  <si>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</si>
  <si>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</si>
  <si>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</si>
  <si>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</si>
  <si>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</si>
  <si>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</si>
  <si>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</si>
  <si>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</si>
  <si>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</si>
  <si>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</si>
  <si>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</si>
  <si>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</si>
  <si>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</si>
  <si>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</si>
  <si>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</si>
  <si>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</si>
  <si>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</si>
  <si>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</si>
  <si>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</si>
  <si>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</si>
  <si>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</si>
  <si>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</si>
  <si>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</si>
  <si>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</si>
  <si>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</si>
  <si>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</si>
  <si>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</si>
  <si>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</si>
  <si>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</si>
  <si>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</si>
  <si>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</si>
  <si>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</si>
  <si>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</si>
  <si>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</si>
  <si>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</si>
  <si>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</si>
  <si>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</si>
  <si>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</si>
  <si>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</si>
  <si>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</si>
  <si>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</si>
  <si>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</si>
  <si>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</si>
  <si>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</si>
  <si>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</si>
  <si>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</si>
  <si>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</si>
  <si>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</si>
  <si>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</si>
  <si>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</si>
  <si>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</si>
  <si>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</si>
  <si>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</si>
  <si>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</si>
  <si>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</si>
  <si>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</si>
  <si>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</si>
  <si>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</si>
  <si>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</si>
  <si>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</si>
  <si>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</si>
  <si>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</si>
  <si>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</si>
  <si>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</si>
  <si>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</si>
  <si>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</si>
  <si>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</si>
  <si>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</si>
  <si>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</si>
  <si>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</si>
  <si>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</si>
  <si>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</si>
  <si>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</si>
  <si>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</si>
  <si>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</si>
  <si>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</si>
  <si>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</si>
  <si>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</si>
  <si>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</si>
  <si>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</si>
  <si>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</si>
  <si>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</si>
  <si>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</si>
  <si>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</si>
  <si>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</si>
  <si>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</si>
  <si>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</si>
  <si>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</si>
  <si>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</si>
  <si>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</si>
  <si>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</si>
  <si>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</si>
  <si>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</si>
  <si>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</si>
  <si>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</si>
  <si>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</si>
  <si>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</si>
  <si>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</si>
  <si>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</si>
  <si>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</si>
  <si>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</si>
  <si>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</si>
  <si>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</si>
  <si>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</si>
  <si>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</si>
  <si>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</si>
  <si>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</si>
  <si>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</si>
  <si>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</si>
  <si>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</si>
  <si>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</si>
  <si>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</si>
  <si>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</si>
  <si>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</si>
  <si>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</si>
  <si>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</si>
  <si>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</si>
  <si>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</si>
  <si>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</si>
  <si>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</si>
  <si>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</si>
  <si>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</si>
  <si>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</si>
  <si>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</si>
  <si>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</si>
  <si>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</si>
  <si>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</si>
  <si>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</si>
  <si>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</si>
  <si>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</si>
  <si>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</si>
  <si>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</si>
  <si>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</si>
  <si>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</si>
  <si>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</si>
  <si>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</si>
  <si>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</si>
  <si>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</si>
  <si>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</si>
  <si>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</si>
  <si>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</si>
  <si>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</si>
  <si>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</si>
  <si>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</si>
  <si>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</si>
  <si>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</si>
  <si>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</si>
  <si>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</si>
  <si>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</si>
  <si>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</si>
  <si>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</si>
  <si>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</si>
  <si>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</si>
  <si>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</si>
  <si>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</si>
  <si>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</si>
  <si>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</si>
  <si>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</si>
  <si>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</si>
  <si>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</si>
  <si>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</si>
  <si>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</si>
  <si>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</si>
  <si>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</si>
  <si>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</si>
  <si>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</si>
  <si>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</si>
  <si>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</si>
  <si>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</si>
  <si>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</si>
  <si>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</si>
  <si>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</si>
  <si>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</si>
  <si>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</si>
  <si>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</si>
  <si>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</si>
  <si>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</si>
  <si>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</si>
  <si>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</si>
  <si>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</si>
  <si>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</si>
  <si>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</si>
  <si>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</si>
  <si>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</si>
  <si>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</si>
  <si>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</si>
  <si>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</si>
  <si>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</si>
  <si>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</si>
  <si>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</si>
  <si>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</si>
  <si>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</si>
  <si>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</si>
  <si>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</si>
  <si>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</si>
  <si>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</si>
  <si>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</si>
  <si>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</si>
  <si>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</si>
  <si>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</si>
  <si>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</si>
  <si>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</si>
  <si>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</si>
  <si>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</si>
  <si>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</si>
  <si>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</si>
  <si>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</si>
  <si>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</si>
  <si>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</si>
  <si>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</si>
  <si>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</si>
  <si>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</si>
  <si>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</si>
  <si>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</si>
  <si>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</si>
  <si>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</si>
  <si>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</si>
  <si>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</si>
  <si>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</si>
  <si>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</si>
  <si>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</si>
  <si>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</si>
  <si>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</si>
  <si>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</si>
  <si>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</si>
  <si>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</si>
  <si>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</si>
  <si>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</si>
  <si>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</si>
  <si>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</si>
  <si>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</si>
  <si>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</si>
  <si>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</si>
  <si>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</si>
  <si>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</si>
  <si>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</si>
  <si>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</si>
  <si>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</si>
  <si>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</si>
  <si>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</si>
  <si>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</si>
  <si>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</si>
  <si>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</si>
  <si>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</si>
  <si>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</si>
  <si>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</si>
  <si>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</si>
  <si>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</si>
  <si>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</si>
  <si>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</si>
  <si>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</si>
  <si>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</si>
  <si>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</si>
  <si>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</si>
  <si>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</si>
  <si>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</si>
  <si>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</si>
  <si>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</si>
  <si>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</si>
  <si>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</si>
  <si>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</si>
  <si>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</si>
  <si>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</si>
  <si>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</si>
  <si>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</si>
  <si>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</si>
  <si>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</si>
  <si>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</si>
  <si>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</si>
  <si>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</si>
  <si>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</si>
  <si>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</si>
  <si>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</si>
  <si>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</si>
  <si>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</si>
  <si>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</si>
  <si>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</si>
  <si>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</si>
  <si>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</si>
  <si>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</si>
  <si>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</si>
  <si>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</si>
  <si>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</si>
  <si>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</si>
  <si>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</si>
  <si>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</si>
  <si>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</si>
  <si>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</si>
  <si>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</si>
  <si>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</si>
  <si>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</si>
  <si>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</si>
  <si>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</si>
  <si>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</si>
  <si>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</si>
  <si>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</si>
  <si>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</si>
  <si>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</si>
  <si>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</si>
  <si>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</si>
  <si>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</si>
  <si>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</si>
  <si>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</si>
  <si>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</si>
  <si>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</si>
  <si>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</si>
  <si>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</si>
  <si>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</si>
  <si>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</si>
  <si>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</si>
  <si>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</si>
  <si>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</si>
  <si>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</si>
  <si>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</si>
  <si>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</si>
  <si>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</si>
  <si>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</si>
  <si>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</si>
  <si>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</si>
  <si>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</si>
  <si>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</si>
  <si>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</si>
  <si>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</si>
  <si>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</si>
  <si>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</si>
  <si>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</si>
  <si>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</si>
  <si>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</si>
  <si>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</si>
  <si>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</si>
  <si>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</si>
  <si>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</si>
  <si>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</si>
  <si>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</si>
  <si>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</si>
  <si>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</si>
  <si>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</si>
  <si>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</si>
  <si>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</si>
  <si>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</si>
  <si>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</si>
  <si>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</si>
  <si>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</si>
  <si>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</si>
  <si>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</si>
  <si>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</si>
  <si>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</si>
  <si>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</si>
  <si>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</si>
  <si>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</si>
  <si>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</si>
  <si>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</si>
  <si>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</si>
  <si>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</si>
  <si>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</si>
  <si>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</si>
  <si>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</si>
  <si>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</si>
  <si>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</si>
  <si>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</si>
  <si>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</si>
  <si>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</si>
  <si>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</si>
  <si>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</si>
  <si>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</si>
  <si>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</si>
  <si>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</si>
  <si>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</si>
  <si>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</si>
  <si>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</si>
  <si>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</si>
  <si>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</si>
  <si>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</si>
  <si>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</si>
  <si>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</si>
  <si>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</si>
  <si>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</si>
  <si>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</si>
  <si>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</si>
  <si>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</si>
  <si>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</si>
  <si>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</si>
  <si>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</si>
  <si>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</si>
  <si>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</si>
  <si>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</si>
  <si>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</si>
  <si>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</si>
  <si>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</si>
  <si>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</si>
  <si>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</si>
  <si>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</si>
  <si>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</si>
  <si>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</si>
  <si>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</si>
  <si>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</si>
  <si>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</si>
  <si>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</si>
  <si>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</si>
  <si>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</si>
  <si>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</si>
  <si>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</si>
  <si>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</si>
  <si>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</si>
  <si>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</si>
  <si>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</si>
  <si>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</si>
  <si>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</si>
  <si>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</si>
  <si>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</si>
  <si>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</si>
  <si>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</si>
  <si>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</si>
  <si>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</si>
  <si>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</si>
  <si>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</si>
  <si>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</si>
  <si>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</si>
  <si>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</si>
  <si>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</si>
  <si>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</si>
  <si>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</si>
  <si>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</si>
  <si>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</si>
  <si>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</si>
  <si>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</si>
  <si>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</si>
  <si>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</si>
  <si>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</si>
  <si>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</si>
  <si>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</si>
  <si>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</si>
  <si>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</si>
  <si>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</si>
  <si>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</si>
  <si>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</si>
  <si>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</si>
  <si>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</si>
  <si>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</si>
  <si>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</si>
  <si>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</si>
  <si>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</si>
  <si>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</si>
  <si>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</si>
  <si>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</si>
  <si>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</si>
  <si>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</si>
  <si>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</si>
  <si>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</si>
  <si>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</si>
  <si>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</si>
  <si>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</si>
  <si>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</si>
  <si>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</si>
  <si>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</si>
  <si>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</si>
  <si>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</si>
  <si>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</si>
  <si>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</si>
  <si>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</si>
  <si>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</si>
  <si>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</si>
  <si>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</si>
  <si>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</si>
  <si>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</si>
  <si>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</si>
  <si>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</si>
  <si>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</si>
  <si>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</si>
  <si>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</si>
  <si>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</si>
  <si>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</si>
  <si>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</si>
  <si>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</si>
  <si>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</si>
  <si>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</si>
  <si>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</si>
  <si>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</si>
  <si>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</si>
  <si>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</si>
  <si>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</si>
  <si>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</si>
  <si>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</si>
  <si>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</si>
  <si>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</si>
  <si>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</si>
  <si>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</si>
  <si>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</si>
  <si>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</si>
  <si>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</si>
  <si>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</si>
  <si>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</si>
  <si>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</si>
  <si>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</si>
  <si>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</si>
  <si>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</si>
  <si>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</si>
  <si>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</si>
  <si>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</si>
  <si>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</si>
  <si>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</si>
  <si>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</si>
  <si>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</si>
  <si>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</si>
  <si>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</si>
  <si>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</si>
  <si>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</si>
  <si>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</si>
  <si>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</si>
  <si>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</si>
  <si>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</si>
  <si>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</si>
  <si>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</si>
  <si>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</si>
  <si>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</si>
  <si>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</si>
  <si>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</si>
  <si>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</si>
  <si>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</si>
  <si>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</si>
  <si>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</si>
  <si>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</si>
  <si>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</si>
  <si>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</si>
  <si>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</si>
  <si>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</si>
  <si>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</si>
  <si>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</si>
  <si>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</si>
  <si>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</si>
  <si>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</si>
  <si>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</si>
  <si>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</si>
  <si>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</si>
  <si>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</si>
  <si>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</si>
  <si>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</si>
  <si>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</si>
  <si>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</si>
  <si>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</si>
  <si>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</si>
  <si>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</si>
  <si>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</si>
  <si>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</si>
  <si>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</si>
  <si>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</si>
  <si>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</si>
  <si>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</si>
  <si>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</si>
  <si>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</si>
  <si>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</si>
  <si>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</si>
  <si>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</si>
  <si>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</si>
  <si>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</si>
  <si>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</si>
  <si>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</si>
  <si>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</si>
  <si>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</si>
  <si>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</si>
  <si>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</si>
  <si>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</si>
  <si>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</si>
  <si>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</si>
  <si>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</si>
  <si>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</si>
  <si>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</si>
  <si>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</si>
  <si>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</si>
  <si>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</si>
  <si>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</si>
  <si>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</si>
  <si>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</si>
  <si>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</si>
  <si>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</si>
  <si>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</si>
  <si>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</si>
  <si>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</si>
  <si>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</si>
  <si>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</si>
  <si>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</si>
  <si>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</si>
  <si>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</si>
  <si>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</si>
  <si>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</si>
  <si>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</si>
  <si>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</si>
  <si>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</si>
  <si>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</si>
  <si>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</si>
  <si>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</si>
  <si>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</si>
  <si>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</si>
  <si>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</si>
  <si>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</si>
  <si>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</si>
  <si>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</si>
  <si>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</si>
  <si>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</si>
  <si>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</si>
  <si>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</si>
  <si>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</si>
  <si>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</si>
  <si>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</si>
  <si>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</si>
  <si>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</si>
  <si>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</si>
  <si>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</si>
  <si>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</si>
  <si>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</si>
  <si>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</si>
  <si>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</si>
  <si>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</si>
  <si>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</si>
  <si>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</si>
  <si>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</si>
  <si>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</si>
  <si>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</si>
  <si>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</si>
  <si>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</si>
  <si>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</si>
  <si>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</si>
  <si>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</si>
  <si>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</si>
  <si>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</si>
  <si>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</si>
  <si>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</si>
  <si>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</si>
  <si>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</si>
  <si>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</si>
  <si>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</si>
  <si>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</si>
  <si>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</si>
  <si>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</si>
  <si>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</si>
  <si>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</si>
  <si>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</si>
  <si>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</si>
  <si>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</si>
  <si>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</si>
  <si>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</si>
  <si>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</si>
  <si>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</si>
  <si>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</si>
  <si>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</si>
  <si>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</si>
  <si>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</si>
  <si>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</si>
  <si>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</si>
  <si>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</si>
  <si>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</si>
  <si>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</si>
  <si>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</si>
  <si>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</si>
  <si>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</si>
  <si>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</si>
  <si>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</si>
  <si>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</si>
  <si>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</si>
  <si>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</si>
  <si>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</si>
  <si>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</si>
  <si>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</si>
  <si>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</si>
  <si>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</si>
  <si>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</si>
  <si>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</si>
  <si>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</si>
  <si>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</si>
  <si>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</si>
  <si>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</si>
  <si>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</si>
  <si>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</si>
  <si>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</si>
  <si>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</si>
  <si>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</si>
  <si>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</si>
  <si>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</si>
  <si>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</si>
  <si>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</si>
  <si>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</si>
  <si>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</si>
  <si>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</si>
  <si>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</si>
  <si>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</si>
  <si>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</si>
  <si>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</si>
  <si>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</si>
  <si>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</si>
  <si>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</si>
  <si>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</si>
  <si>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</si>
  <si>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</si>
  <si>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</si>
  <si>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</si>
  <si>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</si>
  <si>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</si>
  <si>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</si>
  <si>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</si>
  <si>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</si>
  <si>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</si>
  <si>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</si>
  <si>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</si>
  <si>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</si>
  <si>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</si>
  <si>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</si>
  <si>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</si>
  <si>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</si>
  <si>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</si>
  <si>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</si>
  <si>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</si>
  <si>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</si>
  <si>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</si>
  <si>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</si>
  <si>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</si>
  <si>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</si>
  <si>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</si>
  <si>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</si>
  <si>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</si>
  <si>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</si>
  <si>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</si>
  <si>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</si>
  <si>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</si>
  <si>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</si>
  <si>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</si>
  <si>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</si>
  <si>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</si>
  <si>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</si>
  <si>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</si>
  <si>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</si>
  <si>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</si>
  <si>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</si>
  <si>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</si>
  <si>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</si>
  <si>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</si>
  <si>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</si>
  <si>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</si>
  <si>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</si>
  <si>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</si>
  <si>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</si>
  <si>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</si>
  <si>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</si>
  <si>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</si>
  <si>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</si>
  <si>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</si>
  <si>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</si>
  <si>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</si>
  <si>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</si>
  <si>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</si>
  <si>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</si>
  <si>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</si>
  <si>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</si>
  <si>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</si>
  <si>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</si>
  <si>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</si>
  <si>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</si>
  <si>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</si>
  <si>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</si>
  <si>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</si>
  <si>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</si>
  <si>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</si>
  <si>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</si>
  <si>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</si>
  <si>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</si>
  <si>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</si>
  <si>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</si>
  <si>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</si>
  <si>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</si>
  <si>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</si>
  <si>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</si>
  <si>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</si>
  <si>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</si>
  <si>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</si>
  <si>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</si>
  <si>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</si>
  <si>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</si>
  <si>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</si>
  <si>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</si>
  <si>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</si>
  <si>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</si>
  <si>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</si>
  <si>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</si>
  <si>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</si>
  <si>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</si>
  <si>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</si>
  <si>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</si>
  <si>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</si>
  <si>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</si>
  <si>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</si>
  <si>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</si>
  <si>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</si>
  <si>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</si>
  <si>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</si>
  <si>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</si>
  <si>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</si>
  <si>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</si>
  <si>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</si>
  <si>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</si>
  <si>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</si>
  <si>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</si>
  <si>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</si>
  <si>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</si>
  <si>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</si>
  <si>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</si>
  <si>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</si>
  <si>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</si>
  <si>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</si>
  <si>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</si>
  <si>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</si>
  <si>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</si>
  <si>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</si>
  <si>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</si>
  <si>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</si>
  <si>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</si>
  <si>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</si>
  <si>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</si>
  <si>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</si>
  <si>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</si>
  <si>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</si>
  <si>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</si>
  <si>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</si>
  <si>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</si>
  <si>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</si>
  <si>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</si>
  <si>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</si>
  <si>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</si>
  <si>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</si>
  <si>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</si>
  <si>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</si>
  <si>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</si>
  <si>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</si>
  <si>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</si>
  <si>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</si>
  <si>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</si>
  <si>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</si>
  <si>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</si>
  <si>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</si>
  <si>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</si>
  <si>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</si>
  <si>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</si>
  <si>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</si>
  <si>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</si>
  <si>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</si>
  <si>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</si>
  <si>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</si>
  <si>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</si>
  <si>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</si>
  <si>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</si>
  <si>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</si>
  <si>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</si>
  <si>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</si>
  <si>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</si>
  <si>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</si>
  <si>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</si>
  <si>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</si>
  <si>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</si>
  <si>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</si>
  <si>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</si>
  <si>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</si>
  <si>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</si>
  <si>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</si>
  <si>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</si>
  <si>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</si>
  <si>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</si>
  <si>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</si>
  <si>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</si>
  <si>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</si>
  <si>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</si>
  <si>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</si>
  <si>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</si>
  <si>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</si>
  <si>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</si>
  <si>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</si>
  <si>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</si>
  <si>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</si>
  <si>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</si>
  <si>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</si>
  <si>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</si>
  <si>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</si>
  <si>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</si>
  <si>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</si>
  <si>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</si>
  <si>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</si>
  <si>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</si>
  <si>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</si>
  <si>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</si>
  <si>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</si>
  <si>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</si>
  <si>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</si>
  <si>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</si>
  <si>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</si>
  <si>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</si>
  <si>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</si>
  <si>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</si>
  <si>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</si>
  <si>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</si>
  <si>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</si>
  <si>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</si>
  <si>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</si>
  <si>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</si>
  <si>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</si>
  <si>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</si>
  <si>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</si>
  <si>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</si>
  <si>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</si>
  <si>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</si>
  <si>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</si>
  <si>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</si>
  <si>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</si>
  <si>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</si>
  <si>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</si>
  <si>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</si>
  <si>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</si>
  <si>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</si>
  <si>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</si>
  <si>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</si>
  <si>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</si>
  <si>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</si>
  <si>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</si>
  <si>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</si>
  <si>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</si>
  <si>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</si>
  <si>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</si>
  <si>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</si>
  <si>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</si>
  <si>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</si>
  <si>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</si>
  <si>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</si>
  <si>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</si>
  <si>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</si>
  <si>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</si>
  <si>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</si>
  <si>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</si>
  <si>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</si>
  <si>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</si>
  <si>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</si>
  <si>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</si>
  <si>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</si>
  <si>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</si>
  <si>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</si>
  <si>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</si>
  <si>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</si>
  <si>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</si>
  <si>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</si>
  <si>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</si>
  <si>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</si>
  <si>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</si>
  <si>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</si>
  <si>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</si>
  <si>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</si>
  <si>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</si>
  <si>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</si>
  <si>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</si>
  <si>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</si>
  <si>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</si>
  <si>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</si>
  <si>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</si>
  <si>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</si>
  <si>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</si>
  <si>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</si>
  <si>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</si>
  <si>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</si>
  <si>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</si>
  <si>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</si>
  <si>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</si>
  <si>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</si>
  <si>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</si>
  <si>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</si>
  <si>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</si>
  <si>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</si>
  <si>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</si>
  <si>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</si>
  <si>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</si>
  <si>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</si>
  <si>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</si>
  <si>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</si>
  <si>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</si>
  <si>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</si>
  <si>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</si>
  <si>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</si>
  <si>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</si>
  <si>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</si>
  <si>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</si>
  <si>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</si>
  <si>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</si>
  <si>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</si>
  <si>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</si>
  <si>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</si>
  <si>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</si>
  <si>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</si>
  <si>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</si>
  <si>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</si>
  <si>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</si>
  <si>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</si>
  <si>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</si>
  <si>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</si>
  <si>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</si>
  <si>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</si>
  <si>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</si>
  <si>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</si>
  <si>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</si>
  <si>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</si>
  <si>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</si>
  <si>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</si>
  <si>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</si>
  <si>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</si>
  <si>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</si>
  <si>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</si>
  <si>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</si>
  <si>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</si>
  <si>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</si>
  <si>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</si>
  <si>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</si>
  <si>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</si>
  <si>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</si>
  <si>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</si>
  <si>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</si>
  <si>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</si>
  <si>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</si>
  <si>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</si>
  <si>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</si>
  <si>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</si>
  <si>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</si>
  <si>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</si>
  <si>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</si>
  <si>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</si>
  <si>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</si>
  <si>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</si>
  <si>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</si>
  <si>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</si>
  <si>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</si>
  <si>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</si>
  <si>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</si>
  <si>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</si>
  <si>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</si>
  <si>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</si>
  <si>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</si>
  <si>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</si>
  <si>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</si>
  <si>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</si>
  <si>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</si>
  <si>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</si>
  <si>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</si>
  <si>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</si>
  <si>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</si>
  <si>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</si>
  <si>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</si>
  <si>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</si>
  <si>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</si>
  <si>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</si>
  <si>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</si>
  <si>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</si>
  <si>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</si>
  <si>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</si>
  <si>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</si>
  <si>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</si>
  <si>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</si>
  <si>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</si>
  <si>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</si>
  <si>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</si>
  <si>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</si>
  <si>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</si>
  <si>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</si>
  <si>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</si>
  <si>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</si>
  <si>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</si>
  <si>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</si>
  <si>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</si>
  <si>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</si>
  <si>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</si>
  <si>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</si>
  <si>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</si>
  <si>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</si>
  <si>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</si>
  <si>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</si>
  <si>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</si>
  <si>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</si>
  <si>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</si>
  <si>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</si>
  <si>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</si>
  <si>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</si>
  <si>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</si>
  <si>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</si>
  <si>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</si>
  <si>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</si>
  <si>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</si>
  <si>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</si>
  <si>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</si>
  <si>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</si>
  <si>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</si>
  <si>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</si>
  <si>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</si>
  <si>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</si>
  <si>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</si>
  <si>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</si>
  <si>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</si>
  <si>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</si>
  <si>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</si>
  <si>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</si>
  <si>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</si>
  <si>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</si>
  <si>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</si>
  <si>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</si>
  <si>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</si>
  <si>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</si>
  <si>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</si>
  <si>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</si>
  <si>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</si>
  <si>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</si>
  <si>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</si>
  <si>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</si>
  <si>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</si>
  <si>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</si>
  <si>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</si>
  <si>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</si>
  <si>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</si>
  <si>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</si>
  <si>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</si>
  <si>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</si>
  <si>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</si>
  <si>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</si>
  <si>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</si>
  <si>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</si>
  <si>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</si>
  <si>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</si>
  <si>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</si>
  <si>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</si>
  <si>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</si>
  <si>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</si>
  <si>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</si>
  <si>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</si>
  <si>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</si>
  <si>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</si>
  <si>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</si>
  <si>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</si>
  <si>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</si>
  <si>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</si>
  <si>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</si>
  <si>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</si>
  <si>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</si>
  <si>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</si>
  <si>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</si>
  <si>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</si>
  <si>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</si>
  <si>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</si>
  <si>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</si>
  <si>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</si>
  <si>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</si>
  <si>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</si>
  <si>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</si>
  <si>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</si>
  <si>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</si>
  <si>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</si>
  <si>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</si>
  <si>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</si>
  <si>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</si>
  <si>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</si>
  <si>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</si>
  <si>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</si>
  <si>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</si>
  <si>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</si>
  <si>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</si>
  <si>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</si>
  <si>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</si>
  <si>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</si>
  <si>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</si>
  <si>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</si>
  <si>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</si>
  <si>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</si>
  <si>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</si>
  <si>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</si>
  <si>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</si>
  <si>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</si>
  <si>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</si>
  <si>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</si>
  <si>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</si>
  <si>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</si>
  <si>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</si>
  <si>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</si>
  <si>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</si>
  <si>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</si>
  <si>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</si>
  <si>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</si>
  <si>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</si>
  <si>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</si>
  <si>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</si>
  <si>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</si>
  <si>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</si>
  <si>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</si>
  <si>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</si>
  <si>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</si>
  <si>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</si>
  <si>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</si>
  <si>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</si>
  <si>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</si>
  <si>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</si>
  <si>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</si>
  <si>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</si>
  <si>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</si>
  <si>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</si>
  <si>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</si>
  <si>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</si>
  <si>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</si>
  <si>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</si>
  <si>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</si>
  <si>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</si>
  <si>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</si>
  <si>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</si>
  <si>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</si>
  <si>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</si>
  <si>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</si>
  <si>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</si>
  <si>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</si>
  <si>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</si>
  <si>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</si>
  <si>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</si>
  <si>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</si>
  <si>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</si>
  <si>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</si>
  <si>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</si>
  <si>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</si>
  <si>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</si>
  <si>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</si>
  <si>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</si>
  <si>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</si>
  <si>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</si>
  <si>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</si>
  <si>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</si>
  <si>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</si>
  <si>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</si>
  <si>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</si>
  <si>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</si>
  <si>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</si>
  <si>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</si>
  <si>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</si>
  <si>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</si>
  <si>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</si>
  <si>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</si>
  <si>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</si>
  <si>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</si>
  <si>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</si>
  <si>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</si>
  <si>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</si>
  <si>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</si>
  <si>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</si>
  <si>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</si>
  <si>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</si>
  <si>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</si>
  <si>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</si>
  <si>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</si>
  <si>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</si>
  <si>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</si>
  <si>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</si>
  <si>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</si>
  <si>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</si>
  <si>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</si>
  <si>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</si>
  <si>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</si>
  <si>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</si>
  <si>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</si>
  <si>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</si>
  <si>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</si>
  <si>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</si>
  <si>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</si>
  <si>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</si>
  <si>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</si>
  <si>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</si>
  <si>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</si>
  <si>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</si>
  <si>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</si>
  <si>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</si>
  <si>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</si>
  <si>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</si>
  <si>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</si>
  <si>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</si>
  <si>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</si>
  <si>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</si>
  <si>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</si>
  <si>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</si>
  <si>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</si>
  <si>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</si>
  <si>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</si>
  <si>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</si>
  <si>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</si>
  <si>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</si>
  <si>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</si>
  <si>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</si>
  <si>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</si>
  <si>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</si>
  <si>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</si>
  <si>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</si>
  <si>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</si>
  <si>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</si>
  <si>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</si>
  <si>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</si>
  <si>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</si>
  <si>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</si>
  <si>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</si>
  <si>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</si>
  <si>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</si>
  <si>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</si>
  <si>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</si>
  <si>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</si>
  <si>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</si>
  <si>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</si>
  <si>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</si>
  <si>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</si>
  <si>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</si>
  <si>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</si>
  <si>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</si>
  <si>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</si>
  <si>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</si>
  <si>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</si>
  <si>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</si>
  <si>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</si>
  <si>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</si>
  <si>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</si>
  <si>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</si>
  <si>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</si>
  <si>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</si>
  <si>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</si>
  <si>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</si>
  <si>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</si>
  <si>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</si>
  <si>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</si>
  <si>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</si>
  <si>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</si>
  <si>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</si>
  <si>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</si>
  <si>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</si>
  <si>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</si>
  <si>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</si>
  <si>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</si>
  <si>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</si>
  <si>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</si>
  <si>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</si>
  <si>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</si>
  <si>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</si>
  <si>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</si>
  <si>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</si>
  <si>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</si>
  <si>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</si>
  <si>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</si>
  <si>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</si>
  <si>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</si>
  <si>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</si>
  <si>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</si>
  <si>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</si>
  <si>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</si>
  <si>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</si>
  <si>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</si>
  <si>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</si>
  <si>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</si>
  <si>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</si>
  <si>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</si>
  <si>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</si>
  <si>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</si>
  <si>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</si>
  <si>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</si>
  <si>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</si>
  <si>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</si>
  <si>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</si>
  <si>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</si>
  <si>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</si>
  <si>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</si>
  <si>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</si>
  <si>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</si>
  <si>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</si>
  <si>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</si>
  <si>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</si>
  <si>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</si>
  <si>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</si>
  <si>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</si>
  <si>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</si>
  <si>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</si>
  <si>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</si>
  <si>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</si>
  <si>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</si>
  <si>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</si>
  <si>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</si>
  <si>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</si>
  <si>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</si>
  <si>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</si>
  <si>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</si>
  <si>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</si>
  <si>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</si>
  <si>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</si>
  <si>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</si>
  <si>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</si>
  <si>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</si>
  <si>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</si>
  <si>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</si>
  <si>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</si>
  <si>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</si>
  <si>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</si>
  <si>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</si>
  <si>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</si>
  <si>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</si>
  <si>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</si>
  <si>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</si>
  <si>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</si>
  <si>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</si>
  <si>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</si>
  <si>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</si>
  <si>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</si>
  <si>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</si>
  <si>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</si>
  <si>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</si>
  <si>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</si>
  <si>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</si>
  <si>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</si>
  <si>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</si>
  <si>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</si>
  <si>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</si>
  <si>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</si>
  <si>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</si>
  <si>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</si>
  <si>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</si>
  <si>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</si>
  <si>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</si>
  <si>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</si>
  <si>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</si>
  <si>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</si>
  <si>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</si>
  <si>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</si>
  <si>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</si>
  <si>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</si>
  <si>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</si>
  <si>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</si>
  <si>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</si>
  <si>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</si>
  <si>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</si>
  <si>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</si>
  <si>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</si>
  <si>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</si>
  <si>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</si>
  <si>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</si>
  <si>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</si>
  <si>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</si>
  <si>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</si>
  <si>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</si>
  <si>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</si>
  <si>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</si>
  <si>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</si>
  <si>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</si>
  <si>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</si>
  <si>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</si>
  <si>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</si>
  <si>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</si>
  <si>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</si>
  <si>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</si>
  <si>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</si>
  <si>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</si>
  <si>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</si>
  <si>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</si>
  <si>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</si>
  <si>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</si>
  <si>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</si>
  <si>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</si>
  <si>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</si>
  <si>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</si>
  <si>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</si>
  <si>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</si>
  <si>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</si>
  <si>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</si>
  <si>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</si>
  <si>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</si>
  <si>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</si>
  <si>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</si>
  <si>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</si>
  <si>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</si>
  <si>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</si>
  <si>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</si>
  <si>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</si>
  <si>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</si>
  <si>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</si>
  <si>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</si>
  <si>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</si>
  <si>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</si>
  <si>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</si>
  <si>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</si>
  <si>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</si>
  <si>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</si>
  <si>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</si>
  <si>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</si>
  <si>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</si>
  <si>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</si>
  <si>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</si>
  <si>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</si>
  <si>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</si>
  <si>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</si>
  <si>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</si>
  <si>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</si>
  <si>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</si>
  <si>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</si>
  <si>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</si>
  <si>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</si>
  <si>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</si>
  <si>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</si>
  <si>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</si>
  <si>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</si>
  <si>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</si>
  <si>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</si>
  <si>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</si>
  <si>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</si>
  <si>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</si>
  <si>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</si>
  <si>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</si>
  <si>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</si>
  <si>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</si>
  <si>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</si>
  <si>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</si>
  <si>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</si>
  <si>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</si>
  <si>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</si>
  <si>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</si>
  <si>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</si>
  <si>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</si>
  <si>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</si>
  <si>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</si>
  <si>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</si>
  <si>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</si>
  <si>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</si>
  <si>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</si>
  <si>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</si>
  <si>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</si>
  <si>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</si>
  <si>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</si>
  <si>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</si>
  <si>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</si>
  <si>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</si>
  <si>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</si>
  <si>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</si>
  <si>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</si>
  <si>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</si>
  <si>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</si>
  <si>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</si>
  <si>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</si>
  <si>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</si>
  <si>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</si>
  <si>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</si>
  <si>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</si>
  <si>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</si>
  <si>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</si>
  <si>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</si>
  <si>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</si>
  <si>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</si>
  <si>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</si>
  <si>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</si>
  <si>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</si>
  <si>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</si>
  <si>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</si>
  <si>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</si>
  <si>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</si>
  <si>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</si>
  <si>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</si>
  <si>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</si>
  <si>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</si>
  <si>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</si>
  <si>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</si>
  <si>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</si>
  <si>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</si>
  <si>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</si>
  <si>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</si>
  <si>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</si>
  <si>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</si>
  <si>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</si>
  <si>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</si>
  <si>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</si>
  <si>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</si>
  <si>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</si>
  <si>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</si>
  <si>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</si>
  <si>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</si>
  <si>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</si>
  <si>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</si>
  <si>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</si>
  <si>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</si>
  <si>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</si>
  <si>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</si>
  <si>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</si>
  <si>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</si>
  <si>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</si>
  <si>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</si>
  <si>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</si>
  <si>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</si>
  <si>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</si>
  <si>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</si>
  <si>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</si>
  <si>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</si>
  <si>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</si>
  <si>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</si>
  <si>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</si>
  <si>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</si>
  <si>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</si>
  <si>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</si>
  <si>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</si>
  <si>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</si>
  <si>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</si>
  <si>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</si>
  <si>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</si>
  <si>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</si>
  <si>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</si>
  <si>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</si>
  <si>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</si>
  <si>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</si>
  <si>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</si>
  <si>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</si>
  <si>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</si>
  <si>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</si>
  <si>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</si>
  <si>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</si>
  <si>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</si>
  <si>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</si>
  <si>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</si>
  <si>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</si>
  <si>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</si>
  <si>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</si>
  <si>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</si>
  <si>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</si>
  <si>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</si>
  <si>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</si>
  <si>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</si>
  <si>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</si>
  <si>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</si>
  <si>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</si>
  <si>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</si>
  <si>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</si>
  <si>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</si>
  <si>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</si>
  <si>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</si>
  <si>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</si>
  <si>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</si>
  <si>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</si>
  <si>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</si>
  <si>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</si>
  <si>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</si>
  <si>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</si>
  <si>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</si>
  <si>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</si>
  <si>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</si>
  <si>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</si>
  <si>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</si>
  <si>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</si>
  <si>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</si>
  <si>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</si>
  <si>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</si>
  <si>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</si>
  <si>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</si>
  <si>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</si>
  <si>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</si>
  <si>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</si>
  <si>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</si>
  <si>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</si>
  <si>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</si>
  <si>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</si>
  <si>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</si>
  <si>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</si>
  <si>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</si>
  <si>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</si>
  <si>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</si>
  <si>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</si>
  <si>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</si>
  <si>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</si>
  <si>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</si>
  <si>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</si>
  <si>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</si>
  <si>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</si>
  <si>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</si>
  <si>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</si>
  <si>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</si>
  <si>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</si>
  <si>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</si>
  <si>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</si>
  <si>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</si>
  <si>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</si>
  <si>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</si>
  <si>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</si>
  <si>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</si>
  <si>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</si>
  <si>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</si>
  <si>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</si>
  <si>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</si>
  <si>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</si>
  <si>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</si>
  <si>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</si>
  <si>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</si>
  <si>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</si>
  <si>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</si>
  <si>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</si>
  <si>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</si>
  <si>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</si>
  <si>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</si>
  <si>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</si>
  <si>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</si>
  <si>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</si>
  <si>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</si>
  <si>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</si>
  <si>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</si>
  <si>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</si>
  <si>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</si>
  <si>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</si>
  <si>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</si>
  <si>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</si>
  <si>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</si>
  <si>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</si>
  <si>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</si>
  <si>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</si>
  <si>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</si>
  <si>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</si>
  <si>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</si>
  <si>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</si>
  <si>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</si>
  <si>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</si>
  <si>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</si>
  <si>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</si>
  <si>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</si>
  <si>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</si>
  <si>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</si>
  <si>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</si>
  <si>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</si>
  <si>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</si>
  <si>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</si>
  <si>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</si>
  <si>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</si>
  <si>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</si>
  <si>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</si>
  <si>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</si>
  <si>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</si>
  <si>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</si>
  <si>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</si>
  <si>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</si>
  <si>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</si>
  <si>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</si>
  <si>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</si>
  <si>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</si>
  <si>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</si>
  <si>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</si>
  <si>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</si>
  <si>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</si>
  <si>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</si>
  <si>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</si>
  <si>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</si>
  <si>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</si>
  <si>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</si>
  <si>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</si>
  <si>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</si>
  <si>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</si>
  <si>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</si>
  <si>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</si>
  <si>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</si>
  <si>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</si>
  <si>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</si>
  <si>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</si>
  <si>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</si>
  <si>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</si>
  <si>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</si>
  <si>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</si>
  <si>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</si>
  <si>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</si>
  <si>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</si>
  <si>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</si>
  <si>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</si>
  <si>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</si>
  <si>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</si>
  <si>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</si>
  <si>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</si>
  <si>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</si>
  <si>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</si>
  <si>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</si>
  <si>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</si>
  <si>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</si>
  <si>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</si>
  <si>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</si>
  <si>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</si>
  <si>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</si>
  <si>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</si>
  <si>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</si>
  <si>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</si>
  <si>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</si>
  <si>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</si>
  <si>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</si>
  <si>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</si>
  <si>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</si>
  <si>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</si>
  <si>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</si>
  <si>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</si>
  <si>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</si>
  <si>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</si>
  <si>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</si>
  <si>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</si>
  <si>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</si>
  <si>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</si>
  <si>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</si>
  <si>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</si>
  <si>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</si>
  <si>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</si>
  <si>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</si>
  <si>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</si>
  <si>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</si>
  <si>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</si>
  <si>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</si>
  <si>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</si>
  <si>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</si>
  <si>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</si>
  <si>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</si>
  <si>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</si>
  <si>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</si>
  <si>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</si>
  <si>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</si>
  <si>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</si>
  <si>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</si>
  <si>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</si>
  <si>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</si>
  <si>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</si>
  <si>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</si>
  <si>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</si>
  <si>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</si>
  <si>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</si>
  <si>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</si>
  <si>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</si>
  <si>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</si>
  <si>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</si>
  <si>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</si>
  <si>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</si>
  <si>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</si>
  <si>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</si>
  <si>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</si>
  <si>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</si>
  <si>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</si>
  <si>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</si>
  <si>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</si>
  <si>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</si>
  <si>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</si>
  <si>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</si>
  <si>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</si>
  <si>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</si>
  <si>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</si>
  <si>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</si>
  <si>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</si>
  <si>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</si>
  <si>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</si>
  <si>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</si>
  <si>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</si>
  <si>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</si>
  <si>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</si>
  <si>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</si>
  <si>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</si>
  <si>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</si>
  <si>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</si>
  <si>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</si>
  <si>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</si>
  <si>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</si>
  <si>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</si>
  <si>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</si>
  <si>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</si>
  <si>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</si>
  <si>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</si>
  <si>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</si>
  <si>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</si>
  <si>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</si>
  <si>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</si>
  <si>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</si>
  <si>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</si>
  <si>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</si>
  <si>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</si>
  <si>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</si>
  <si>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</si>
  <si>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</si>
  <si>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</si>
  <si>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</si>
  <si>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</si>
  <si>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</si>
  <si>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</si>
  <si>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</si>
  <si>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</si>
  <si>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</si>
  <si>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</si>
  <si>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</si>
  <si>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</si>
  <si>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</si>
  <si>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</si>
  <si>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</si>
  <si>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</si>
  <si>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</si>
  <si>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</si>
  <si>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</si>
  <si>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</si>
  <si>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</si>
  <si>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</si>
  <si>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</si>
  <si>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</si>
  <si>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</si>
  <si>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</si>
  <si>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</si>
  <si>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</si>
  <si>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</si>
  <si>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</si>
  <si>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</si>
  <si>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</si>
  <si>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</si>
  <si>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</si>
  <si>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</si>
  <si>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</si>
  <si>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</si>
  <si>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</si>
  <si>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</si>
  <si>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</si>
  <si>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</si>
  <si>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</si>
  <si>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</si>
  <si>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</si>
  <si>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</si>
  <si>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</si>
  <si>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</si>
  <si>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</si>
  <si>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</si>
  <si>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</si>
  <si>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</si>
  <si>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</si>
  <si>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</si>
  <si>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</si>
  <si>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</si>
  <si>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</si>
  <si>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</si>
  <si>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</si>
  <si>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</si>
  <si>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</si>
  <si>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</si>
  <si>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</si>
  <si>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</si>
  <si>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</si>
  <si>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</si>
  <si>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</si>
  <si>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</si>
  <si>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</si>
  <si>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</si>
  <si>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</si>
  <si>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</si>
  <si>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</si>
  <si>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</si>
  <si>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</si>
  <si>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</si>
  <si>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</si>
  <si>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</si>
  <si>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</si>
  <si>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</si>
  <si>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</si>
  <si>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</si>
  <si>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</si>
  <si>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</si>
  <si>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</si>
  <si>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</si>
  <si>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</si>
  <si>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</si>
  <si>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</si>
  <si>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</si>
  <si>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</si>
  <si>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</si>
  <si>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</si>
  <si>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</si>
  <si>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</si>
  <si>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</si>
  <si>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</si>
  <si>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</si>
  <si>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</si>
  <si>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</si>
  <si>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</si>
  <si>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</si>
  <si>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</si>
  <si>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</si>
  <si>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</si>
  <si>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</si>
  <si>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</si>
  <si>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</si>
  <si>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</si>
  <si>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</si>
  <si>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</si>
  <si>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</si>
  <si>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</si>
  <si>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</si>
  <si>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</si>
  <si>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</si>
  <si>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</si>
  <si>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</si>
  <si>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</si>
  <si>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</si>
  <si>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</si>
  <si>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</si>
  <si>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</si>
  <si>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</si>
  <si>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</si>
  <si>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</si>
  <si>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</si>
  <si>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</si>
  <si>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</si>
  <si>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</si>
  <si>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</si>
  <si>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</si>
  <si>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</si>
  <si>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</si>
  <si>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</si>
  <si>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</si>
  <si>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</si>
  <si>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</si>
  <si>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</si>
  <si>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</si>
  <si>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</si>
  <si>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</si>
  <si>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</si>
  <si>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</si>
  <si>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</si>
  <si>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</si>
  <si>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</si>
  <si>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</si>
  <si>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</si>
  <si>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</si>
  <si>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</si>
  <si>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</si>
  <si>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</si>
  <si>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</si>
  <si>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</si>
  <si>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</si>
  <si>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</si>
  <si>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</si>
  <si>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</si>
  <si>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</si>
  <si>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</si>
  <si>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</si>
  <si>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</si>
  <si>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</si>
  <si>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</si>
  <si>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</si>
  <si>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</si>
  <si>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</si>
  <si>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</si>
  <si>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</si>
  <si>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</si>
  <si>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</si>
  <si>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</si>
  <si>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</si>
  <si>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</si>
  <si>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</si>
  <si>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</si>
  <si>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</si>
  <si>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</si>
  <si>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</si>
  <si>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</si>
  <si>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</si>
  <si>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</si>
  <si>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</si>
  <si>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</si>
  <si>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</si>
  <si>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</si>
  <si>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</si>
  <si>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</si>
  <si>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</si>
  <si>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</si>
  <si>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</si>
  <si>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</si>
  <si>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</si>
  <si>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</si>
  <si>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</si>
  <si>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</si>
  <si>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</si>
  <si>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</si>
  <si>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</si>
  <si>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</si>
  <si>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</si>
  <si>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</si>
  <si>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</si>
  <si>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</si>
  <si>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</si>
  <si>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</si>
  <si>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</si>
  <si>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</si>
  <si>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</si>
  <si>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</si>
  <si>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</si>
  <si>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</si>
  <si>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</si>
  <si>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</si>
  <si>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</si>
  <si>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</si>
  <si>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</si>
  <si>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</si>
  <si>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</si>
  <si>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</si>
  <si>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</si>
  <si>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</si>
  <si>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</si>
  <si>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</si>
  <si>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</si>
  <si>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</si>
  <si>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</si>
  <si>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</si>
  <si>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</si>
  <si>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</si>
  <si>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</si>
  <si>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</si>
  <si>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</si>
  <si>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</si>
  <si>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</si>
  <si>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</si>
  <si>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</si>
  <si>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</si>
  <si>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</si>
  <si>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</si>
  <si>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</si>
  <si>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</si>
  <si>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</si>
  <si>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</si>
  <si>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</si>
  <si>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</si>
  <si>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</si>
  <si>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</si>
  <si>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</si>
  <si>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</si>
  <si>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</si>
  <si>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</si>
  <si>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</si>
  <si>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</si>
  <si>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</si>
  <si>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</si>
  <si>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</si>
  <si>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</si>
  <si>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</si>
  <si>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</si>
  <si>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</si>
  <si>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</si>
  <si>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</si>
  <si>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</si>
  <si>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</si>
  <si>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</si>
  <si>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</si>
  <si>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</si>
  <si>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</si>
  <si>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</si>
  <si>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</si>
  <si>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</si>
  <si>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</si>
  <si>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</si>
  <si>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</si>
  <si>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</si>
  <si>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</si>
  <si>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</si>
  <si>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</si>
  <si>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</si>
  <si>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</si>
  <si>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</si>
  <si>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</si>
  <si>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</si>
  <si>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</si>
  <si>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</si>
  <si>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</si>
  <si>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</si>
  <si>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</si>
  <si>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</si>
  <si>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</si>
  <si>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</si>
  <si>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</si>
  <si>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</si>
  <si>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</si>
  <si>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</si>
  <si>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</si>
  <si>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</si>
  <si>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</si>
  <si>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</si>
  <si>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</si>
  <si>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</si>
  <si>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</si>
  <si>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</si>
  <si>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</si>
  <si>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</si>
  <si>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</si>
  <si>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</si>
  <si>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</si>
  <si>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</si>
  <si>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</si>
  <si>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</si>
  <si>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</si>
  <si>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</si>
  <si>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</si>
  <si>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</si>
  <si>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</si>
  <si>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</si>
  <si>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</si>
  <si>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</si>
  <si>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</si>
  <si>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</si>
  <si>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</si>
  <si>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</si>
  <si>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</si>
  <si>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</si>
  <si>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</si>
  <si>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</si>
  <si>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</si>
  <si>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</si>
  <si>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</si>
  <si>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</si>
  <si>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</si>
  <si>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</si>
  <si>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</si>
  <si>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</si>
  <si>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</si>
  <si>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</si>
  <si>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</si>
  <si>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</si>
  <si>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</si>
  <si>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</si>
  <si>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</si>
  <si>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</si>
  <si>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</si>
  <si>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</si>
  <si>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</si>
  <si>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</si>
  <si>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</si>
  <si>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</si>
  <si>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</si>
  <si>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</si>
  <si>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</si>
  <si>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</si>
  <si>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</si>
  <si>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</si>
  <si>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</si>
  <si>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</si>
  <si>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</si>
  <si>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</si>
  <si>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</si>
  <si>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</si>
  <si>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</si>
  <si>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</si>
  <si>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</si>
  <si>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</si>
  <si>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</si>
  <si>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</si>
  <si>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</si>
  <si>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</si>
  <si>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</si>
  <si>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</si>
  <si>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</si>
  <si>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</si>
  <si>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</si>
  <si>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</si>
  <si>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</si>
  <si>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</si>
  <si>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</si>
  <si>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</si>
  <si>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</si>
  <si>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</si>
  <si>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</si>
  <si>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</si>
  <si>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</si>
  <si>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</si>
  <si>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</si>
  <si>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</si>
  <si>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</si>
  <si>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</si>
  <si>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</si>
  <si>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</si>
  <si>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</si>
  <si>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</si>
  <si>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</si>
  <si>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</si>
  <si>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</si>
  <si>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</si>
  <si>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</si>
  <si>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</si>
  <si>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</si>
  <si>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</si>
  <si>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</si>
  <si>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</si>
  <si>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</si>
  <si>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</si>
  <si>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</si>
  <si>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</si>
  <si>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</si>
  <si>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</si>
  <si>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</si>
  <si>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</si>
  <si>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</si>
  <si>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</si>
  <si>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</si>
  <si>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</si>
  <si>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</si>
  <si>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</si>
  <si>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</si>
  <si>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</si>
  <si>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</si>
  <si>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</si>
  <si>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</si>
  <si>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</si>
  <si>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</si>
  <si>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</si>
  <si>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</si>
  <si>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</si>
  <si>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</si>
  <si>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</si>
  <si>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</si>
  <si>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</si>
  <si>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</si>
  <si>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</si>
  <si>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</si>
  <si>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</si>
  <si>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</si>
  <si>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</si>
  <si>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</si>
  <si>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</si>
  <si>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</si>
  <si>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</si>
  <si>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</si>
  <si>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</si>
  <si>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</si>
  <si>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</si>
  <si>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</si>
  <si>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</si>
  <si>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</si>
  <si>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</si>
  <si>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</si>
  <si>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</si>
  <si>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</si>
  <si>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</si>
  <si>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</si>
  <si>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</si>
  <si>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</si>
  <si>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</si>
  <si>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</si>
  <si>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</si>
  <si>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</si>
  <si>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</si>
  <si>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</si>
  <si>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</si>
  <si>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</si>
  <si>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</si>
  <si>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</si>
  <si>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</si>
  <si>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</si>
  <si>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</si>
  <si>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</si>
  <si>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</si>
  <si>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</si>
  <si>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</si>
  <si>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</si>
  <si>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</si>
  <si>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</si>
  <si>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</si>
  <si>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</si>
  <si>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</si>
  <si>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</si>
  <si>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</si>
  <si>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</si>
  <si>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</si>
  <si>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</si>
  <si>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</si>
  <si>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</si>
  <si>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</si>
  <si>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</si>
  <si>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</si>
  <si>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</si>
  <si>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</si>
  <si>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</si>
  <si>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</si>
  <si>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</si>
  <si>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</si>
  <si>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</si>
  <si>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</si>
  <si>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</si>
  <si>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</si>
  <si>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</si>
  <si>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</si>
  <si>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</si>
  <si>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</si>
  <si>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</si>
  <si>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</si>
  <si>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</si>
  <si>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</si>
  <si>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</si>
  <si>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</si>
  <si>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</si>
  <si>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</si>
  <si>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</si>
  <si>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</si>
  <si>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</si>
  <si>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</si>
  <si>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</si>
  <si>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</si>
  <si>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</si>
  <si>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</si>
  <si>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</si>
  <si>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</si>
  <si>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</si>
  <si>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</si>
  <si>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</si>
  <si>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</si>
  <si>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</si>
  <si>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</si>
  <si>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</si>
  <si>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</si>
  <si>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</si>
  <si>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</si>
  <si>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</si>
  <si>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</si>
  <si>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</si>
  <si>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</si>
  <si>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</si>
  <si>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</si>
  <si>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</si>
  <si>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</si>
  <si>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</si>
  <si>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</si>
  <si>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</si>
  <si>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</si>
  <si>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</si>
  <si>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</si>
  <si>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</si>
  <si>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</si>
  <si>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</si>
  <si>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</si>
  <si>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</si>
  <si>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</si>
  <si>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</si>
  <si>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</si>
  <si>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</si>
  <si>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</si>
  <si>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</si>
  <si>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</si>
  <si>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</si>
  <si>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</si>
  <si>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</si>
  <si>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</si>
  <si>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</si>
  <si>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</si>
  <si>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</si>
  <si>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</si>
  <si>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</si>
  <si>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</si>
  <si>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</si>
  <si>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</si>
  <si>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</si>
  <si>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</si>
  <si>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</si>
  <si>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</si>
  <si>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</si>
  <si>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</si>
  <si>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</si>
  <si>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</si>
  <si>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</si>
  <si>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</si>
  <si>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</si>
  <si>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</si>
  <si>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</si>
  <si>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</si>
  <si>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</si>
  <si>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</si>
  <si>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</si>
  <si>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</si>
  <si>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</si>
  <si>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</si>
  <si>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</si>
  <si>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</si>
  <si>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</si>
  <si>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</si>
  <si>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</si>
  <si>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</si>
  <si>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</si>
  <si>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</si>
  <si>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</si>
  <si>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</si>
  <si>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</si>
  <si>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</si>
  <si>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</si>
  <si>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</si>
  <si>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</si>
  <si>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</si>
  <si>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</si>
  <si>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</si>
  <si>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</si>
  <si>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</si>
  <si>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</si>
  <si>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</si>
  <si>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</si>
  <si>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</si>
  <si>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</si>
  <si>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</si>
  <si>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</si>
  <si>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</si>
  <si>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</si>
  <si>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</si>
  <si>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</si>
  <si>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</si>
  <si>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</si>
  <si>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</si>
  <si>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</si>
  <si>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</si>
  <si>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</si>
  <si>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</si>
  <si>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</si>
  <si>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</si>
  <si>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</si>
  <si>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</si>
  <si>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</si>
  <si>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</si>
  <si>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</si>
  <si>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</si>
  <si>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</si>
  <si>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</si>
  <si>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</si>
  <si>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</si>
  <si>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</si>
  <si>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</si>
  <si>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</si>
  <si>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</si>
  <si>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</si>
  <si>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</si>
  <si>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</si>
  <si>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</si>
  <si>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</si>
  <si>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</si>
  <si>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</si>
  <si>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</si>
  <si>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</si>
  <si>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</si>
  <si>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</si>
  <si>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</si>
  <si>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</si>
  <si>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</si>
  <si>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</si>
  <si>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</si>
  <si>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</si>
  <si>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</si>
  <si>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</si>
  <si>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</si>
  <si>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</si>
  <si>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</si>
  <si>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</si>
  <si>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</si>
  <si>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</si>
  <si>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</si>
  <si>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</si>
  <si>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</si>
  <si>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</si>
  <si>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</si>
  <si>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</si>
  <si>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</si>
  <si>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</si>
  <si>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</si>
  <si>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</si>
  <si>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</si>
  <si>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</si>
  <si>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</si>
  <si>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</si>
  <si>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</si>
  <si>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</si>
  <si>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</si>
  <si>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</si>
  <si>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</si>
  <si>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</si>
  <si>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</si>
  <si>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</si>
  <si>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</si>
  <si>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</si>
  <si>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</si>
  <si>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</si>
  <si>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</si>
  <si>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</si>
  <si>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</si>
  <si>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</si>
  <si>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</si>
  <si>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</si>
  <si>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</si>
  <si>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</si>
  <si>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</si>
  <si>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</si>
  <si>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</si>
  <si>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</si>
  <si>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</si>
  <si>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</si>
  <si>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</si>
  <si>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</si>
  <si>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</si>
  <si>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</si>
  <si>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</si>
  <si>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</si>
  <si>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</si>
  <si>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</si>
  <si>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</si>
  <si>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</si>
  <si>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</si>
  <si>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</si>
  <si>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</si>
  <si>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</si>
  <si>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</si>
  <si>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</si>
  <si>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</si>
  <si>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</si>
  <si>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</si>
  <si>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</si>
  <si>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</si>
  <si>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</si>
  <si>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</si>
  <si>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</si>
  <si>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</si>
  <si>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</si>
  <si>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</si>
  <si>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</si>
  <si>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</si>
  <si>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</si>
  <si>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</si>
  <si>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</si>
  <si>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</si>
  <si>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</si>
  <si>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</si>
  <si>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</si>
  <si>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</si>
  <si>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</si>
  <si>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</si>
  <si>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</si>
  <si>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</si>
  <si>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</si>
  <si>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</si>
  <si>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</si>
  <si>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</si>
  <si>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</si>
  <si>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</si>
  <si>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</si>
  <si>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</si>
  <si>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</si>
  <si>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</si>
  <si>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</si>
  <si>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</si>
  <si>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</si>
  <si>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</si>
  <si>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</si>
  <si>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</si>
  <si>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</si>
  <si>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</si>
  <si>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</si>
  <si>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</si>
  <si>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</si>
  <si>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</si>
  <si>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</si>
  <si>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</si>
  <si>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</si>
  <si>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</si>
  <si>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</si>
  <si>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</si>
  <si>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</si>
  <si>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</si>
  <si>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</si>
  <si>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</si>
  <si>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</si>
  <si>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</si>
  <si>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</si>
  <si>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</si>
  <si>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</si>
  <si>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</si>
  <si>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</si>
  <si>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</si>
  <si>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</si>
  <si>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</si>
  <si>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</si>
  <si>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</si>
  <si>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</si>
  <si>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</si>
  <si>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</si>
  <si>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</si>
  <si>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</si>
  <si>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</si>
  <si>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</si>
  <si>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</si>
  <si>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</si>
  <si>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</si>
  <si>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</si>
  <si>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</si>
  <si>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</si>
  <si>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</si>
  <si>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</si>
  <si>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</si>
  <si>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</si>
  <si>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</si>
  <si>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</si>
  <si>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</si>
  <si>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</si>
  <si>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</si>
  <si>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</si>
  <si>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</si>
  <si>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</si>
  <si>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</si>
  <si>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</si>
  <si>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</si>
  <si>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</si>
  <si>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</si>
  <si>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</si>
  <si>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</si>
  <si>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</si>
  <si>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</si>
  <si>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</si>
  <si>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</si>
  <si>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</si>
  <si>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</si>
  <si>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</si>
  <si>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</si>
  <si>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</si>
  <si>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</si>
  <si>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</si>
  <si>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</si>
  <si>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</si>
  <si>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</si>
  <si>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</si>
  <si>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</si>
  <si>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</si>
  <si>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</si>
  <si>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</si>
  <si>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</si>
  <si>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</si>
  <si>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</si>
  <si>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</si>
  <si>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</si>
  <si>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</si>
  <si>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</si>
  <si>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</si>
  <si>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</si>
  <si>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</si>
  <si>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</si>
  <si>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</si>
  <si>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</si>
  <si>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</si>
  <si>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</si>
  <si>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</si>
  <si>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</si>
  <si>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</si>
  <si>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</si>
  <si>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</si>
  <si>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</si>
  <si>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</si>
  <si>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</si>
  <si>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</si>
  <si>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</si>
  <si>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</si>
  <si>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</si>
  <si>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</si>
  <si>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</si>
  <si>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</si>
  <si>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</si>
  <si>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</si>
  <si>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</si>
  <si>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</si>
  <si>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</si>
  <si>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</si>
  <si>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</si>
  <si>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</si>
  <si>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</si>
  <si>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</si>
  <si>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</si>
  <si>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</si>
  <si>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</si>
  <si>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</si>
  <si>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</si>
  <si>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</si>
  <si>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</si>
  <si>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</si>
  <si>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</si>
  <si>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</si>
  <si>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</si>
  <si>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</si>
  <si>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</si>
  <si>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</si>
  <si>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</si>
  <si>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</si>
  <si>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</si>
  <si>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</si>
  <si>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</si>
  <si>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</si>
  <si>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</si>
  <si>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</si>
  <si>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</si>
  <si>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</si>
  <si>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</si>
  <si>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</si>
  <si>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</si>
  <si>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</si>
  <si>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</si>
  <si>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</si>
  <si>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</si>
  <si>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</si>
  <si>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</si>
  <si>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</si>
  <si>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</si>
  <si>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</si>
  <si>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</si>
  <si>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</si>
  <si>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</si>
  <si>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</si>
  <si>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</si>
  <si>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</si>
  <si>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</si>
  <si>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</si>
  <si>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</si>
  <si>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</si>
  <si>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</si>
  <si>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</si>
  <si>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</si>
  <si>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</si>
  <si>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</si>
  <si>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</si>
  <si>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</si>
  <si>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</si>
  <si>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</si>
  <si>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</si>
  <si>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</si>
  <si>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</si>
  <si>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</si>
  <si>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</si>
  <si>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</si>
  <si>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</si>
  <si>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</si>
  <si>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</si>
  <si>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</si>
  <si>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</si>
  <si>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</si>
  <si>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</si>
  <si>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</si>
  <si>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</si>
  <si>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</si>
  <si>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</si>
  <si>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</si>
  <si>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</si>
  <si>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</si>
  <si>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</si>
  <si>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</si>
  <si>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</si>
  <si>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</si>
  <si>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</si>
  <si>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</si>
  <si>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</si>
  <si>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</si>
  <si>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</si>
  <si>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</si>
  <si>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</si>
  <si>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</si>
  <si>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</si>
  <si>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</si>
  <si>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</si>
  <si>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</si>
  <si>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</si>
  <si>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</si>
  <si>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</si>
  <si>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</si>
  <si>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</si>
  <si>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</si>
  <si>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</si>
  <si>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</si>
  <si>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</si>
  <si>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</si>
  <si>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</si>
  <si>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</si>
  <si>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</si>
  <si>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</si>
  <si>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</si>
  <si>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</si>
  <si>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</si>
  <si>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</si>
  <si>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</si>
  <si>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</si>
  <si>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</si>
  <si>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</si>
  <si>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</si>
  <si>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</si>
  <si>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</si>
  <si>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</si>
  <si>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</si>
  <si>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</si>
  <si>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</si>
  <si>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</si>
  <si>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</si>
  <si>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</si>
  <si>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</si>
  <si>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</si>
  <si>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</si>
  <si>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</si>
  <si>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</si>
  <si>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</si>
  <si>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</si>
  <si>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</si>
  <si>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</si>
  <si>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</si>
  <si>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</si>
  <si>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</si>
  <si>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</si>
  <si>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</si>
  <si>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</si>
  <si>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</si>
  <si>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</si>
  <si>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</si>
  <si>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</si>
  <si>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</si>
  <si>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</si>
  <si>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</si>
  <si>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</si>
  <si>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</si>
  <si>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</si>
  <si>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</si>
  <si>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</si>
  <si>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</si>
  <si>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</si>
  <si>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</si>
  <si>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</si>
  <si>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</si>
  <si>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</si>
  <si>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</si>
  <si>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</si>
  <si>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</si>
  <si>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</si>
  <si>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</si>
  <si>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</si>
  <si>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</si>
  <si>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</si>
  <si>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</si>
  <si>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</si>
  <si>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</si>
  <si>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</si>
  <si>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</si>
  <si>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</si>
  <si>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</si>
  <si>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</si>
  <si>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</si>
  <si>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</si>
  <si>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</si>
  <si>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</si>
  <si>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</si>
  <si>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</si>
  <si>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</si>
  <si>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</si>
  <si>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</si>
  <si>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</si>
  <si>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</si>
  <si>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</si>
  <si>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</si>
  <si>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</si>
  <si>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</si>
  <si>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</si>
  <si>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</si>
  <si>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</si>
  <si>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</si>
  <si>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</si>
  <si>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</si>
  <si>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</si>
  <si>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</si>
  <si>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</si>
  <si>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</si>
  <si>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</si>
  <si>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</si>
  <si>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</si>
  <si>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</si>
  <si>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</si>
  <si>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</si>
  <si>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</si>
  <si>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</si>
  <si>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</si>
  <si>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</si>
  <si>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</si>
  <si>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</si>
  <si>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</si>
  <si>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</si>
  <si>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</si>
  <si>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</si>
  <si>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</si>
  <si>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</si>
  <si>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</si>
  <si>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</si>
  <si>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</si>
  <si>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</si>
  <si>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</si>
  <si>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</si>
  <si>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</si>
  <si>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</si>
  <si>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</si>
  <si>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</si>
  <si>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</si>
  <si>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</si>
  <si>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</si>
  <si>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</si>
  <si>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</si>
  <si>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</si>
  <si>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</si>
  <si>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</si>
  <si>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</si>
  <si>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</si>
  <si>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</si>
  <si>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</si>
  <si>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</si>
  <si>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</si>
  <si>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</si>
  <si>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</si>
  <si>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</si>
  <si>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</si>
  <si>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</si>
  <si>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</si>
  <si>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</si>
  <si>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</si>
  <si>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</si>
  <si>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</si>
  <si>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</si>
  <si>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</si>
  <si>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</si>
  <si>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</si>
  <si>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</si>
  <si>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</si>
  <si>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</si>
  <si>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</si>
  <si>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</si>
  <si>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</si>
  <si>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</si>
  <si>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</si>
  <si>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</si>
  <si>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</si>
  <si>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</si>
  <si>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</si>
  <si>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</si>
  <si>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</si>
  <si>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</si>
  <si>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</si>
  <si>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</si>
  <si>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</si>
  <si>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</si>
  <si>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</si>
  <si>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</si>
  <si>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</si>
  <si>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</si>
  <si>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</si>
  <si>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</si>
  <si>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</si>
  <si>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</si>
  <si>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</si>
  <si>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</si>
  <si>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</si>
  <si>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</si>
  <si>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</si>
  <si>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</si>
  <si>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</si>
  <si>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</si>
  <si>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</si>
  <si>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</si>
  <si>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</si>
  <si>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</si>
  <si>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</si>
  <si>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</si>
  <si>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</si>
  <si>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</si>
  <si>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</si>
  <si>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</si>
  <si>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</si>
  <si>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</si>
  <si>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</si>
  <si>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</si>
  <si>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</si>
  <si>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</si>
  <si>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</si>
  <si>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</si>
  <si>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</si>
  <si>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</si>
  <si>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</si>
  <si>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</si>
  <si>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</si>
  <si>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</si>
  <si>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</si>
  <si>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</si>
  <si>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</si>
  <si>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</si>
  <si>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</si>
  <si>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</si>
  <si>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</si>
  <si>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</si>
  <si>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</si>
  <si>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</si>
  <si>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</si>
  <si>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</si>
  <si>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</si>
  <si>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</si>
  <si>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</si>
  <si>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</si>
  <si>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</si>
  <si>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</si>
  <si>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</si>
  <si>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</si>
  <si>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</si>
  <si>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</si>
  <si>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</si>
  <si>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</si>
  <si>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</si>
  <si>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</si>
  <si>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</si>
  <si>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</si>
  <si>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</si>
  <si>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</si>
  <si>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</si>
  <si>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</si>
  <si>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</si>
  <si>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</si>
  <si>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</si>
  <si>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</si>
  <si>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</si>
  <si>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</si>
  <si>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</si>
  <si>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</si>
  <si>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</si>
  <si>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</si>
  <si>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</si>
  <si>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</si>
  <si>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</si>
  <si>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</si>
  <si>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</si>
  <si>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</si>
  <si>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</si>
  <si>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</si>
  <si>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</si>
  <si>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</si>
  <si>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</si>
  <si>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</si>
  <si>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</si>
  <si>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</si>
  <si>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</si>
  <si>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</si>
  <si>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</si>
  <si>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</si>
  <si>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</si>
  <si>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</si>
  <si>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</si>
  <si>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</si>
  <si>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</si>
  <si>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</si>
  <si>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</si>
  <si>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</si>
  <si>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</si>
  <si>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</si>
  <si>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</si>
  <si>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</si>
  <si>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</si>
  <si>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</si>
  <si>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</si>
  <si>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</si>
  <si>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</si>
  <si>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</si>
  <si>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</si>
  <si>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</si>
  <si>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</si>
  <si>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</si>
  <si>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</si>
  <si>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</si>
  <si>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</si>
  <si>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</si>
  <si>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</si>
  <si>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</si>
  <si>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</si>
  <si>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</si>
  <si>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</si>
  <si>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</si>
  <si>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</si>
  <si>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</si>
  <si>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</si>
  <si>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</si>
  <si>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</si>
  <si>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</si>
  <si>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</si>
  <si>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</si>
  <si>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</si>
  <si>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</si>
  <si>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</si>
  <si>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</si>
  <si>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</si>
  <si>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</si>
  <si>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</si>
  <si>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</si>
  <si>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</si>
  <si>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</si>
  <si>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</si>
  <si>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</si>
  <si>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</si>
  <si>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</si>
  <si>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</si>
  <si>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</si>
  <si>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</si>
  <si>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</si>
  <si>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</si>
  <si>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</si>
  <si>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</si>
  <si>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</si>
  <si>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</si>
  <si>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</si>
  <si>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</si>
  <si>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</si>
  <si>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</si>
  <si>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</si>
  <si>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</si>
  <si>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</si>
  <si>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</si>
  <si>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</si>
  <si>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</si>
  <si>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</si>
  <si>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</si>
  <si>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</si>
  <si>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</si>
  <si>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</si>
  <si>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</si>
  <si>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</si>
  <si>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</si>
  <si>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</si>
  <si>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</si>
  <si>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</si>
  <si>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</si>
  <si>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</si>
  <si>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</si>
  <si>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</si>
  <si>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</si>
  <si>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</si>
  <si>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</si>
  <si>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</si>
  <si>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</si>
  <si>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</si>
  <si>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</si>
  <si>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</si>
  <si>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</si>
  <si>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</si>
  <si>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</si>
  <si>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</si>
  <si>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</si>
  <si>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</si>
  <si>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</si>
  <si>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</si>
  <si>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</si>
  <si>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</si>
  <si>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</si>
  <si>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</si>
  <si>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</si>
  <si>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</si>
  <si>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</si>
  <si>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</si>
  <si>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</si>
  <si>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</si>
  <si>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</si>
  <si>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</si>
  <si>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</si>
  <si>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</si>
  <si>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</si>
  <si>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</si>
  <si>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</si>
  <si>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</si>
  <si>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</si>
  <si>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</si>
  <si>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</si>
  <si>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</si>
  <si>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</si>
  <si>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</si>
  <si>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</si>
  <si>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</si>
  <si>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</si>
  <si>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</si>
  <si>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</si>
  <si>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</si>
  <si>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</si>
  <si>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</si>
  <si>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</si>
  <si>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</si>
  <si>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</si>
  <si>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</si>
  <si>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</si>
  <si>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</si>
  <si>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</si>
  <si>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</si>
  <si>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</si>
  <si>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</si>
  <si>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</si>
  <si>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</si>
  <si>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</si>
  <si>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</si>
  <si>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</si>
  <si>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</si>
  <si>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</si>
  <si>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</si>
  <si>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</si>
  <si>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</si>
  <si>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</si>
  <si>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</si>
  <si>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</si>
  <si>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</si>
  <si>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</si>
  <si>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</si>
  <si>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</si>
  <si>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</si>
  <si>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</si>
  <si>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</si>
  <si>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</si>
  <si>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</si>
  <si>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</si>
  <si>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</si>
  <si>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</si>
  <si>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</si>
  <si>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</si>
  <si>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</si>
  <si>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</si>
  <si>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</si>
  <si>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</si>
  <si>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</si>
  <si>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</si>
  <si>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</si>
  <si>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</si>
  <si>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</si>
  <si>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</si>
  <si>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</si>
  <si>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</si>
  <si>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</si>
  <si>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</si>
  <si>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</si>
  <si>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</si>
  <si>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</si>
  <si>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</si>
  <si>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</si>
  <si>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</si>
  <si>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</si>
  <si>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</si>
  <si>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</si>
  <si>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</si>
  <si>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</si>
  <si>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</si>
  <si>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</si>
  <si>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</si>
  <si>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</si>
  <si>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</si>
  <si>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</si>
  <si>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</si>
  <si>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</si>
  <si>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</si>
  <si>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</si>
  <si>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</si>
  <si>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</si>
  <si>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</si>
  <si>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</si>
  <si>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</si>
  <si>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</si>
  <si>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</si>
  <si>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</si>
  <si>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</si>
  <si>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</si>
  <si>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</si>
  <si>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</si>
  <si>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</si>
  <si>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</si>
  <si>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</si>
  <si>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</si>
  <si>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</si>
  <si>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</si>
  <si>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</si>
  <si>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</si>
  <si>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</si>
  <si>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</si>
  <si>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</si>
  <si>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</si>
  <si>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</si>
  <si>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</si>
  <si>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</si>
  <si>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</si>
  <si>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</si>
  <si>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</si>
  <si>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</si>
  <si>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</si>
  <si>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</si>
  <si>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</si>
  <si>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</si>
  <si>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</si>
  <si>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</si>
  <si>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</si>
  <si>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</si>
  <si>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</si>
  <si>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</si>
  <si>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</si>
  <si>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</si>
  <si>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</si>
  <si>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</si>
  <si>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</si>
  <si>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</si>
  <si>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</si>
  <si>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</si>
  <si>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</si>
  <si>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</si>
  <si>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</si>
  <si>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</si>
  <si>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</si>
  <si>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</si>
  <si>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</si>
  <si>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</si>
  <si>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</si>
  <si>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</si>
  <si>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</si>
  <si>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</si>
  <si>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</si>
  <si>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</si>
  <si>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</si>
  <si>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</si>
  <si>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</si>
  <si>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</si>
  <si>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</si>
  <si>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</si>
  <si>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</si>
  <si>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</si>
  <si>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</si>
  <si>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</si>
  <si>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</si>
  <si>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</si>
  <si>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</si>
  <si>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</si>
  <si>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</si>
  <si>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</si>
  <si>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</si>
  <si>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</si>
  <si>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</si>
  <si>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</si>
  <si>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</si>
  <si>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</si>
  <si>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</si>
  <si>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</si>
  <si>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</si>
  <si>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</si>
  <si>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</si>
  <si>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</si>
  <si>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</si>
  <si>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</si>
  <si>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</si>
  <si>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</si>
  <si>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</si>
  <si>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</si>
  <si>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</si>
  <si>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</si>
  <si>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</si>
  <si>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</si>
  <si>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</si>
  <si>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</si>
  <si>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</si>
  <si>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</si>
  <si>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</si>
  <si>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</si>
  <si>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</si>
  <si>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</si>
  <si>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</si>
  <si>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</si>
  <si>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</si>
  <si>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</si>
  <si>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</si>
  <si>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</si>
  <si>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</si>
  <si>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</si>
  <si>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</si>
  <si>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</si>
  <si>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</si>
  <si>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</si>
  <si>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</si>
  <si>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</si>
  <si>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</si>
  <si>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</si>
  <si>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</si>
  <si>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</si>
  <si>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</si>
  <si>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</si>
  <si>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</si>
  <si>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</si>
  <si>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</si>
  <si>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</si>
  <si>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</si>
  <si>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</si>
  <si>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</si>
  <si>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</si>
  <si>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</si>
  <si>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</si>
  <si>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</si>
  <si>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</si>
  <si>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</si>
  <si>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</si>
  <si>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</si>
  <si>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</si>
  <si>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</si>
  <si>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</si>
  <si>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</si>
  <si>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</si>
  <si>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</si>
  <si>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</si>
  <si>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</si>
  <si>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</si>
  <si>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</si>
  <si>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</si>
  <si>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</si>
  <si>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</si>
  <si>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</si>
  <si>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</si>
  <si>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</si>
  <si>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</si>
  <si>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</si>
  <si>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</si>
  <si>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</si>
  <si>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</si>
  <si>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</si>
  <si>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</si>
  <si>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</si>
  <si>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</si>
  <si>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</si>
  <si>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</si>
  <si>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</si>
  <si>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</si>
  <si>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</si>
  <si>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</si>
  <si>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</si>
  <si>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</si>
  <si>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</si>
  <si>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</si>
  <si>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</si>
  <si>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</si>
  <si>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</si>
  <si>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</si>
  <si>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</si>
  <si>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</si>
  <si>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</si>
  <si>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</si>
  <si>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</si>
  <si>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</si>
  <si>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</si>
  <si>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</si>
  <si>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</si>
  <si>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</si>
  <si>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</si>
  <si>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</si>
  <si>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</si>
  <si>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</si>
  <si>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</si>
  <si>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</si>
  <si>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</si>
  <si>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</si>
  <si>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</si>
  <si>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</si>
  <si>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</si>
  <si>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</si>
  <si>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</si>
  <si>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</si>
  <si>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</si>
  <si>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</si>
  <si>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</si>
  <si>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</si>
  <si>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</si>
  <si>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</si>
  <si>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</si>
  <si>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</si>
  <si>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</si>
  <si>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</si>
  <si>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</si>
  <si>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</si>
  <si>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</si>
  <si>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</si>
  <si>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</si>
  <si>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</si>
  <si>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</si>
  <si>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</si>
  <si>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</si>
  <si>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</si>
  <si>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</si>
  <si>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</si>
  <si>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</si>
  <si>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</si>
  <si>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</si>
  <si>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</si>
  <si>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</si>
  <si>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</si>
  <si>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</si>
  <si>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</si>
  <si>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</si>
  <si>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</si>
  <si>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</si>
  <si>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</si>
  <si>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</si>
  <si>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</si>
  <si>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</si>
  <si>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</si>
  <si>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</si>
  <si>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</si>
  <si>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</si>
  <si>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</si>
  <si>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</si>
  <si>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</si>
  <si>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</si>
  <si>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</si>
  <si>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</si>
  <si>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</si>
  <si>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</si>
  <si>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</si>
  <si>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</si>
  <si>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</si>
  <si>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</si>
  <si>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</si>
  <si>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</si>
  <si>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</si>
  <si>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</si>
  <si>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</si>
  <si>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</si>
  <si>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</si>
  <si>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</si>
  <si>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</si>
  <si>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</si>
  <si>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</si>
  <si>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</si>
  <si>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</si>
  <si>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</si>
  <si>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</si>
  <si>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</si>
  <si>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</si>
  <si>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</si>
  <si>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</si>
  <si>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</si>
  <si>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</si>
  <si>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</si>
  <si>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</si>
  <si>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</si>
  <si>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</si>
  <si>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</si>
  <si>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</si>
  <si>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</si>
  <si>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</si>
  <si>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</si>
  <si>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</si>
  <si>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</si>
  <si>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</si>
  <si>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</si>
  <si>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</si>
  <si>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</si>
  <si>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</si>
  <si>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</si>
  <si>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</si>
  <si>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</si>
  <si>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</si>
  <si>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</si>
  <si>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</si>
  <si>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</si>
  <si>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</si>
  <si>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</si>
  <si>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</si>
  <si>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</si>
  <si>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</si>
  <si>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</si>
  <si>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</si>
  <si>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</si>
  <si>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</si>
  <si>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</si>
  <si>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</si>
  <si>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</si>
  <si>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</si>
  <si>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</si>
  <si>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</si>
  <si>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</si>
  <si>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</si>
  <si>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</si>
  <si>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</si>
  <si>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</si>
  <si>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</si>
  <si>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</si>
  <si>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</si>
  <si>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</si>
  <si>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</si>
  <si>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</si>
  <si>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</si>
  <si>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</si>
  <si>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</si>
  <si>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</si>
  <si>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</si>
  <si>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</si>
  <si>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</si>
  <si>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</si>
  <si>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</si>
  <si>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</si>
  <si>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</si>
  <si>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</si>
  <si>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</si>
  <si>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</si>
  <si>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</si>
  <si>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</si>
  <si>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</si>
  <si>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</si>
  <si>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</si>
  <si>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</si>
  <si>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</si>
  <si>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</si>
  <si>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</si>
  <si>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</si>
  <si>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</si>
  <si>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</si>
  <si>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</si>
  <si>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</si>
  <si>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</si>
  <si>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</si>
  <si>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</si>
  <si>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</si>
  <si>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</si>
  <si>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</si>
  <si>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</si>
  <si>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</si>
  <si>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</si>
  <si>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</si>
  <si>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</si>
  <si>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</si>
  <si>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</si>
  <si>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</si>
  <si>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</si>
  <si>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</si>
  <si>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</si>
  <si>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</si>
  <si>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</si>
  <si>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</si>
  <si>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</si>
  <si>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</si>
  <si>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</si>
  <si>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</si>
  <si>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</si>
  <si>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</si>
  <si>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</si>
  <si>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</si>
  <si>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</si>
  <si>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</si>
  <si>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</si>
  <si>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</si>
  <si>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</si>
  <si>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</si>
  <si>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</si>
  <si>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</si>
  <si>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</si>
  <si>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</si>
  <si>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</si>
  <si>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</si>
  <si>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</si>
  <si>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</si>
  <si>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</si>
  <si>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</si>
  <si>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</si>
  <si>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</si>
  <si>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</si>
  <si>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</si>
  <si>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</si>
  <si>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</si>
  <si>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</si>
  <si>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</si>
  <si>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</si>
  <si>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</si>
  <si>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</si>
  <si>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</si>
  <si>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</si>
  <si>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</si>
  <si>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</si>
  <si>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</si>
  <si>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</si>
  <si>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</si>
  <si>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</si>
  <si>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</si>
  <si>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</si>
  <si>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</si>
  <si>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</si>
  <si>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</si>
  <si>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</si>
  <si>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</si>
  <si>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</si>
  <si>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</si>
  <si>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</si>
  <si>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</si>
  <si>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</si>
  <si>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</si>
  <si>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</si>
  <si>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</si>
  <si>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</si>
  <si>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</si>
  <si>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</si>
  <si>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</si>
  <si>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</si>
  <si>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</si>
  <si>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</si>
  <si>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</si>
  <si>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</si>
  <si>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</si>
  <si>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</si>
  <si>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</si>
  <si>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</si>
  <si>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</si>
  <si>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</si>
  <si>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</si>
  <si>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</si>
  <si>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</si>
  <si>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</si>
  <si>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</si>
  <si>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</si>
  <si>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</si>
  <si>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</si>
  <si>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</si>
  <si>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</si>
  <si>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</si>
  <si>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</si>
  <si>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</si>
  <si>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</si>
  <si>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</si>
  <si>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</si>
  <si>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</si>
  <si>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</si>
  <si>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</si>
  <si>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</si>
  <si>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</si>
  <si>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</si>
  <si>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</si>
  <si>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</si>
  <si>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</si>
  <si>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</si>
  <si>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</si>
  <si>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</si>
  <si>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</si>
  <si>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</si>
  <si>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</si>
  <si>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</si>
  <si>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</si>
  <si>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</si>
  <si>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</si>
  <si>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</si>
  <si>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</si>
  <si>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</si>
  <si>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</si>
  <si>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</si>
  <si>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</si>
  <si>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</si>
  <si>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</si>
  <si>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</si>
  <si>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</si>
  <si>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</si>
  <si>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</si>
  <si>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</si>
  <si>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</si>
  <si>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</si>
  <si>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</si>
  <si>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</si>
  <si>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</si>
  <si>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</si>
  <si>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</si>
  <si>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</si>
  <si>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</si>
  <si>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</si>
  <si>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</si>
  <si>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</si>
  <si>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</si>
  <si>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</si>
  <si>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</si>
  <si>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</si>
  <si>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</si>
  <si>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</si>
  <si>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</si>
  <si>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</si>
  <si>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</si>
  <si>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</si>
  <si>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</si>
  <si>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</si>
  <si>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</si>
  <si>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</si>
  <si>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</si>
  <si>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</si>
  <si>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</si>
  <si>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</si>
  <si>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</si>
  <si>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</si>
  <si>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</si>
  <si>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</si>
  <si>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</si>
  <si>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</si>
  <si>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</si>
  <si>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</si>
  <si>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</si>
  <si>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</si>
  <si>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</si>
  <si>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</si>
  <si>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</si>
  <si>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</si>
  <si>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</si>
  <si>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</si>
  <si>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</si>
  <si>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</si>
  <si>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</si>
  <si>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</si>
  <si>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</si>
  <si>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</si>
  <si>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</si>
  <si>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</si>
  <si>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</si>
  <si>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</si>
  <si>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</si>
  <si>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</si>
  <si>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</si>
  <si>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</si>
  <si>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</si>
  <si>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</si>
  <si>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</si>
  <si>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</si>
  <si>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</si>
  <si>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</si>
  <si>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</si>
  <si>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</si>
  <si>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</si>
  <si>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</si>
  <si>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</si>
  <si>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</si>
  <si>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</si>
  <si>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</si>
  <si>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</si>
  <si>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</si>
  <si>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</si>
  <si>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</si>
  <si>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</si>
  <si>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</si>
  <si>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</si>
  <si>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</si>
  <si>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</si>
  <si>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</si>
  <si>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</si>
  <si>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</si>
  <si>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</si>
  <si>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</si>
  <si>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</si>
  <si>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</si>
  <si>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</si>
  <si>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</si>
  <si>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</si>
  <si>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</si>
  <si>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</si>
  <si>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</si>
  <si>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</si>
  <si>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</si>
  <si>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</si>
  <si>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</si>
  <si>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</si>
  <si>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</si>
  <si>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</si>
  <si>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</si>
  <si>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</si>
  <si>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</si>
  <si>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</si>
  <si>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</si>
  <si>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</si>
  <si>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</si>
  <si>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</si>
  <si>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</si>
  <si>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</si>
  <si>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</si>
  <si>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</si>
  <si>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</si>
  <si>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</si>
  <si>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</si>
  <si>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</si>
  <si>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</si>
  <si>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</si>
  <si>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</si>
  <si>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</si>
  <si>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</si>
  <si>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</si>
  <si>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</si>
  <si>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</si>
  <si>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</si>
  <si>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</si>
  <si>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</si>
  <si>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</si>
  <si>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</si>
  <si>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</si>
  <si>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</si>
  <si>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</si>
  <si>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</si>
  <si>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</si>
  <si>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</si>
  <si>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</si>
  <si>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</si>
  <si>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</si>
  <si>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</si>
  <si>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</si>
  <si>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</si>
  <si>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</si>
  <si>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</si>
  <si>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</si>
  <si>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</si>
  <si>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</si>
  <si>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</si>
  <si>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</si>
  <si>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</si>
  <si>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</si>
  <si>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</si>
  <si>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</si>
  <si>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</si>
  <si>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</si>
  <si>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</si>
  <si>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</si>
  <si>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</si>
  <si>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</si>
  <si>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</si>
  <si>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</si>
  <si>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</si>
  <si>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</si>
  <si>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</si>
  <si>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</si>
  <si>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</si>
  <si>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</si>
  <si>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</si>
  <si>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</si>
  <si>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</si>
  <si>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</si>
  <si>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</si>
  <si>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</si>
  <si>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</si>
  <si>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</si>
  <si>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</si>
  <si>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</si>
  <si>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</si>
  <si>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</si>
  <si>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</si>
  <si>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</si>
  <si>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</si>
  <si>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</si>
  <si>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</si>
  <si>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</si>
  <si>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</si>
  <si>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</si>
  <si>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</si>
  <si>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</si>
  <si>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</si>
  <si>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</si>
  <si>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</si>
  <si>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</si>
  <si>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</si>
  <si>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</si>
  <si>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</si>
  <si>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</si>
  <si>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</si>
  <si>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</si>
  <si>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</si>
  <si>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</si>
  <si>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</si>
  <si>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</si>
  <si>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</si>
  <si>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</si>
  <si>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</si>
  <si>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</si>
  <si>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</si>
  <si>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</si>
  <si>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</si>
  <si>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</si>
  <si>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</si>
  <si>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</si>
  <si>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</si>
  <si>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</si>
  <si>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</si>
  <si>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</si>
  <si>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</si>
  <si>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</si>
  <si>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</si>
  <si>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</si>
  <si>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</si>
  <si>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</si>
  <si>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</si>
  <si>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</si>
  <si>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</si>
  <si>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</si>
  <si>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</si>
  <si>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</si>
  <si>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</si>
  <si>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</si>
  <si>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</si>
  <si>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</si>
  <si>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</si>
  <si>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</si>
  <si>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</si>
  <si>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</si>
  <si>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</si>
  <si>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</si>
  <si>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</si>
  <si>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</si>
  <si>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</si>
  <si>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</si>
  <si>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</si>
  <si>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</si>
  <si>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</si>
  <si>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</si>
  <si>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</si>
  <si>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</si>
  <si>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</si>
  <si>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</si>
  <si>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</si>
  <si>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</si>
  <si>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</si>
  <si>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</si>
  <si>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</si>
  <si>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</si>
  <si>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</si>
  <si>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</si>
  <si>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</si>
  <si>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</si>
  <si>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</si>
  <si>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</si>
  <si>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</si>
  <si>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</si>
  <si>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</si>
  <si>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</si>
  <si>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</si>
  <si>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</si>
  <si>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</si>
  <si>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</si>
  <si>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</si>
  <si>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</si>
  <si>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</si>
  <si>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</si>
  <si>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</si>
  <si>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</si>
  <si>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</si>
  <si>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</si>
  <si>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</si>
  <si>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</si>
  <si>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</si>
  <si>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</si>
  <si>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</si>
  <si>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</si>
  <si>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</si>
  <si>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</si>
  <si>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</si>
  <si>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</si>
  <si>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</si>
  <si>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</si>
  <si>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</si>
  <si>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</si>
  <si>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</si>
  <si>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</si>
  <si>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</si>
  <si>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</si>
  <si>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</si>
  <si>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</si>
  <si>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</si>
  <si>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</si>
  <si>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</si>
  <si>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</si>
  <si>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</si>
  <si>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</si>
  <si>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</si>
  <si>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</si>
  <si>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</si>
  <si>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</si>
  <si>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</si>
  <si>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</si>
  <si>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</si>
  <si>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</si>
  <si>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</si>
  <si>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</si>
  <si>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</si>
  <si>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</si>
  <si>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</si>
  <si>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</si>
  <si>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</si>
  <si>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</si>
  <si>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</si>
  <si>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</si>
  <si>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</si>
  <si>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</si>
  <si>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</si>
  <si>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</si>
  <si>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</si>
  <si>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</si>
  <si>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</si>
  <si>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</si>
  <si>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</si>
  <si>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</si>
  <si>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</si>
  <si>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</si>
  <si>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</si>
  <si>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</si>
  <si>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</si>
  <si>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</si>
  <si>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</si>
  <si>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</si>
  <si>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</si>
  <si>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</si>
  <si>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</si>
  <si>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</si>
  <si>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</si>
  <si>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</si>
  <si>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</si>
  <si>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</si>
  <si>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</si>
  <si>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</si>
  <si>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</si>
  <si>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</si>
  <si>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</si>
  <si>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</si>
  <si>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</si>
  <si>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</si>
  <si>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</si>
  <si>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</si>
  <si>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</si>
  <si>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</si>
  <si>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</si>
  <si>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</si>
  <si>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</si>
  <si>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</si>
  <si>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</si>
  <si>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</si>
  <si>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</si>
  <si>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</si>
  <si>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</si>
  <si>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</si>
  <si>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</si>
  <si>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</si>
  <si>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</si>
  <si>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</si>
  <si>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</si>
  <si>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</si>
  <si>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</si>
  <si>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</si>
  <si>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</si>
  <si>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</si>
  <si>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</si>
  <si>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</si>
  <si>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</si>
  <si>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</si>
  <si>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</si>
  <si>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</si>
  <si>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</si>
  <si>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</si>
  <si>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</si>
  <si>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</si>
  <si>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</si>
  <si>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</si>
  <si>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</si>
  <si>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</si>
  <si>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</si>
  <si>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</si>
  <si>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</si>
  <si>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</si>
  <si>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</si>
  <si>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</si>
  <si>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</si>
  <si>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</si>
  <si>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</si>
  <si>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</si>
  <si>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</si>
  <si>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</si>
  <si>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</si>
  <si>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</si>
  <si>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</si>
  <si>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</si>
  <si>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</si>
  <si>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</si>
  <si>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</si>
  <si>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</si>
  <si>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</si>
  <si>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</si>
  <si>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</si>
  <si>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</si>
  <si>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</si>
  <si>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</si>
  <si>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</si>
  <si>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</si>
  <si>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</si>
  <si>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</si>
  <si>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</si>
  <si>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</si>
  <si>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</si>
  <si>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</si>
  <si>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</si>
  <si>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</si>
  <si>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</si>
  <si>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</si>
  <si>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</si>
  <si>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</si>
  <si>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</si>
  <si>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</si>
  <si>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</si>
  <si>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</si>
  <si>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</si>
  <si>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</si>
  <si>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</si>
  <si>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</si>
  <si>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</si>
  <si>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</si>
  <si>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</si>
  <si>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</si>
  <si>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</si>
  <si>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</si>
  <si>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</si>
  <si>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</si>
  <si>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</si>
  <si>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</si>
  <si>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</si>
  <si>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</si>
  <si>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</si>
  <si>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</si>
  <si>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</si>
  <si>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</si>
  <si>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</si>
  <si>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</si>
  <si>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</si>
  <si>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</si>
  <si>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</si>
  <si>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</si>
  <si>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</si>
  <si>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</si>
  <si>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</si>
  <si>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</si>
  <si>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</si>
  <si>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</si>
  <si>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</si>
  <si>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</si>
  <si>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</si>
  <si>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</si>
  <si>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</si>
  <si>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</si>
  <si>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</si>
  <si>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</si>
  <si>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</si>
  <si>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</si>
  <si>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</si>
  <si>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</si>
  <si>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</si>
  <si>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</si>
  <si>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</si>
  <si>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</si>
  <si>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</si>
  <si>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</si>
  <si>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</si>
  <si>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</si>
  <si>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</si>
  <si>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</si>
  <si>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</si>
  <si>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</si>
  <si>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</si>
  <si>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</si>
  <si>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</si>
  <si>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</si>
  <si>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</si>
  <si>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</si>
  <si>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</si>
  <si>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</si>
  <si>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</si>
  <si>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</si>
  <si>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</si>
  <si>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</si>
  <si>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</si>
  <si>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</si>
  <si>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</si>
  <si>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</si>
  <si>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</si>
  <si>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</si>
  <si>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</si>
  <si>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</si>
  <si>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</si>
  <si>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</si>
  <si>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</si>
  <si>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</si>
  <si>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</si>
  <si>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</si>
  <si>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</si>
  <si>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</si>
  <si>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</si>
  <si>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</si>
  <si>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</si>
  <si>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</si>
  <si>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</si>
  <si>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</si>
  <si>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</si>
  <si>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</si>
  <si>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</si>
  <si>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</si>
  <si>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</si>
  <si>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</si>
  <si>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</si>
  <si>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</si>
  <si>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</si>
  <si>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</si>
  <si>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</si>
  <si>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</si>
  <si>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</si>
  <si>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</si>
  <si>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</si>
  <si>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</si>
  <si>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</si>
  <si>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</si>
  <si>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</si>
  <si>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</si>
  <si>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</si>
  <si>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</si>
  <si>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</si>
  <si>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</si>
  <si>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</si>
  <si>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</si>
  <si>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</si>
  <si>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</si>
  <si>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</si>
  <si>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</si>
  <si>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</si>
  <si>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</si>
  <si>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</si>
  <si>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</si>
  <si>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</si>
  <si>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</si>
  <si>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</si>
  <si>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</si>
  <si>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</si>
  <si>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</si>
  <si>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</si>
  <si>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</si>
  <si>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</si>
  <si>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</si>
  <si>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</si>
  <si>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</si>
  <si>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</si>
  <si>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</si>
  <si>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</si>
  <si>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</si>
  <si>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</si>
  <si>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</si>
  <si>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</si>
  <si>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</si>
  <si>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</si>
  <si>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</si>
  <si>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</si>
  <si>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</si>
  <si>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</si>
  <si>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</si>
  <si>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</si>
  <si>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</si>
  <si>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</si>
  <si>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</si>
  <si>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</si>
  <si>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</si>
  <si>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</si>
  <si>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</si>
  <si>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</si>
  <si>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</si>
  <si>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</si>
  <si>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</si>
  <si>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</si>
  <si>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</si>
  <si>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</si>
  <si>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</si>
  <si>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</si>
  <si>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</si>
  <si>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</si>
  <si>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</si>
  <si>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</si>
  <si>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</si>
  <si>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</si>
  <si>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</si>
  <si>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</si>
  <si>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</si>
  <si>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</si>
  <si>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</si>
  <si>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</si>
  <si>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</si>
  <si>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</si>
  <si>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</si>
  <si>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</si>
  <si>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</si>
  <si>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</si>
  <si>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 xml:space="preserve">Night access problem as it located inside Armaco, team on way try to access ETA 45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</si>
  <si>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</si>
  <si>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</si>
  <si>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</si>
  <si>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</si>
  <si>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</si>
  <si>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</si>
  <si>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</si>
  <si>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</si>
  <si>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</si>
  <si>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</si>
  <si>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</si>
  <si>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</si>
  <si>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</si>
  <si>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</si>
  <si>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</si>
  <si>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</si>
  <si>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</si>
  <si>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</si>
  <si>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</si>
  <si>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</si>
  <si>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</si>
  <si>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</si>
  <si>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</si>
  <si>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</si>
  <si>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</si>
  <si>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</si>
  <si>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</si>
  <si>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</si>
  <si>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</si>
  <si>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</si>
  <si>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</si>
  <si>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</si>
  <si>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</si>
  <si>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</si>
  <si>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</si>
  <si>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</si>
  <si>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</si>
  <si>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</si>
  <si>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</si>
  <si>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</si>
  <si>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</si>
  <si>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</si>
  <si>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</si>
  <si>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</si>
  <si>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</si>
  <si>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</si>
  <si>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</si>
  <si>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</si>
  <si>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</si>
  <si>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</si>
  <si>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</si>
  <si>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</si>
  <si>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</si>
  <si>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</si>
  <si>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</si>
  <si>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</si>
  <si>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</si>
  <si>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</si>
  <si>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</si>
  <si>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</si>
  <si>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</si>
  <si>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</si>
  <si>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</si>
  <si>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</si>
  <si>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</si>
  <si>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</si>
  <si>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</si>
  <si>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</si>
  <si>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</si>
  <si>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</si>
  <si>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</si>
  <si>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</si>
  <si>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</si>
  <si>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</si>
  <si>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</si>
  <si>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</si>
  <si>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</si>
  <si>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</si>
  <si>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</si>
  <si>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</si>
  <si>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</si>
  <si>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</si>
  <si>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</si>
  <si>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</si>
  <si>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</si>
  <si>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</si>
  <si>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</si>
  <si>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</si>
  <si>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</si>
  <si>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</si>
  <si>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</si>
  <si>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</si>
  <si>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</si>
  <si>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</si>
  <si>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</si>
  <si>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 PCM-20251004-00001937 </t>
  </si>
  <si>
    <t>haw2424</t>
  </si>
  <si>
    <t>90 min</t>
  </si>
  <si>
    <t xml:space="preserve"> PCM-20251004-00001950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</si>
  <si>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</si>
  <si>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</si>
  <si>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</si>
  <si>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</si>
  <si>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</si>
  <si>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</si>
  <si>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</si>
  <si>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</si>
  <si>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</si>
  <si>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</si>
  <si>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</si>
  <si>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</si>
  <si>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</si>
  <si>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</si>
  <si>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PCM-20251004-00001914</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</si>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</sst>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6">
    <sortCondition ref="H1:H3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6"/>
  <sheetViews>
    <sheetView tabSelected="1"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272.00082743055827</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2.4079745373455808E-2</v>
      </c>
      <c r="H3" s="90">
        <v>45934.920312499999</v>
      </c>
      <c r="I3" s="73" t="str">
        <f>IFERROR(VLOOKUP(D3,DB!A:F,6,0),"")</f>
        <v>Generator-SG</v>
      </c>
      <c r="J3" s="73" t="str">
        <f>IFERROR(VLOOKUP(D3,DB!A:G,7,0),"")</f>
        <v>Good</v>
      </c>
      <c r="K3" s="81" t="s">
        <v>38967</v>
      </c>
      <c r="L3" s="79" t="str">
        <f>IFERROR(VLOOKUP(D3,DB!A:I,9,0),"")</f>
        <v>Latis</v>
      </c>
    </row>
    <row r="4" spans="1:12" ht="15" customHeight="1">
      <c r="A4" s="63"/>
      <c r="B4" s="73" t="str">
        <f>IFERROR(VLOOKUP(D4,DB!A:K,11,0),"")</f>
        <v/>
      </c>
      <c r="C4" s="64"/>
      <c r="D4" s="64"/>
      <c r="E4" s="65"/>
      <c r="F4" s="90"/>
      <c r="G4" s="67">
        <f ca="1">IFERROR(NOW()-F4,"")</f>
        <v>45934.949253356484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45934.949253356484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45934.949253356484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45934.949253356484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45934.949253356484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45934.949253356484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45934.949253356484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45934.949253356484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45934.949253356484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45934.949253356484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45934.949253356484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45934.949253356484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45934.949253356484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45934.949253356484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45934.949253356484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45934.949253356484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45934.949253356484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45934.949253356484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45934.949253356484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45934.949253356484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45934.949253356484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45934.949253356484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45934.949253356484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45934.949253356484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45934.949253356484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45934.949253356484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45934.949253356484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45934.949253356484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45934.949253356484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45934.949253356484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45934.949253356484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45934.949253356484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45934.949253356484</v>
      </c>
      <c r="H36" s="68"/>
      <c r="I36" s="73" t="str">
        <f>IFERROR(VLOOKUP(D36,DB!A:F,6,0),"")</f>
        <v/>
      </c>
      <c r="J36" s="73" t="str">
        <f>IFERROR(VLOOKUP(D36,DB!A:G,7,0),"")</f>
        <v/>
      </c>
      <c r="K36" s="69"/>
      <c r="L36" s="70" t="str">
        <f>IFERROR(VLOOKUP(D36,DB!A:I,9,0),"")</f>
        <v/>
      </c>
    </row>
  </sheetData>
  <customSheetViews>
    <customSheetView guid="{F6042A99-DD27-4453-835D-0834D95730CC}" filter="1" showAutoFilter="1">
      <pageMargins left="0" right="0" top="0" bottom="0" header="0" footer="0"/>
      <autoFilter ref="B1:M1" xr:uid="{C8038874-9332-4A80-B570-E502B55C746E}"/>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243.29747094907361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128.22217002315301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109.94941539352294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45934.949253356484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45934.949253356484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45934.949253356484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45934.949253356484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45934.949253356484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45934.949253356484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45934.949253356484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45934.949253356484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45934.949253356484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45934.949253356484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45934.949253356484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45934.949253356484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45934.949253356484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45934.949253356484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45934.949253356484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45934.949253356484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45934.949253356484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45934.949253356484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45934.949253356484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45934.949253356484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45934.949253356484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45934.949253356484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45934.949253356484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45934.949253356484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45934.949253356484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45934.949253356484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45934.949253356484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45934.949253356484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45934.949253356484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45934.949253356484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45934.949253356484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45934.949253356484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45934.949253356484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45934.949253356484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45934.949253356484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45934.949253356484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45934.949253356484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45934.949253356484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45934.949253356484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45934.949253356484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45934.949253356484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45934.949253356484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45934.949253356484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45934.949253356484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45934.949253356484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45934.949253356484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45934.949253356484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45934.949253356484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45934.949253356484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45934.949253356484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45934.949253356484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45934.949253356484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45934.949253356484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45934.949253356484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45934.949253356484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45934.949253356484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45934.949253356484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45934.949253356484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45934.949253356484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45934.949253356484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45934.949253356484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45934.949253356484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45934.949253356484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45934.949253356484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45934.949253356484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45934.949253356484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45934.949253356484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45934.949253356484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45934.949253356484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45934.949253356484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45934.949253356484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45934.949253356484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45934.949253356484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45934.949253356484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45934.949253356484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45934.949253356484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45934.949253356484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45934.949253356484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45934.949253356484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45934.949253356484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45934.949253356484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45934.949253356484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45934.949253356484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45934.949253356484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45934.949253356484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45934.949253356484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45934.949253356484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45934.949253356484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45934.949253356484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45934.949253356484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45934.949253356484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45934.949253356484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45934.949253356484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45934.949253356484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45934.949253356484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45934.949253356484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45934.949253356484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45934.949253356484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45934.949253356484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45934.949253356484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45934.949253356484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45934.949253356484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45934.949253356484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45934.949253356484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45934.949253356484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45934.949253356484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45934.949253356484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45934.949253356484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45934.949253356484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45934.949253356484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45934.949253356484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45934.949253356484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45934.949253356484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45934.949253356484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45934.949253356484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45934.949253356484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45934.949253356484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45934.949253356484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45934.949253356484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45934.949253356484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45934.949253356484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45934.949253356484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45934.949253356484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45934.949253356484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45934.949253356484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45934.949253356484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45934.949253356484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45934.949253356484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45934.949253356484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45934.949253356484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45934.949253356484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45934.949253356484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45934.949253356484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45934.949253356484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45934.949253356484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45934.949253356484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45934.949253356484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45934.949253356484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45934.949253356484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45934.949253356484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45934.949253356484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45934.949253356484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45934.949253356484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45934.949253356484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45934.949253356484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45934.949253356484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45934.949253356484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45934.949253356484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45934.949253356484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45934.949253356484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45934.949253356484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45934.949253356484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45934.949253356484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45934.949253356484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45934.949253356484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45934.949253356484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45934.949253356484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45934.949253356484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45934.949253356484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45934.949253356484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45934.949253356484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45934.949253356484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45934.949253356484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45934.949253356484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45934.949253356484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45934.949253356484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45934.949253356484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45934.949253356484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45934.949253356484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45934.949253356484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45934.949253356484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45934.949253356484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45934.949253356484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45934.949253356484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45934.949253356484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45934.949253356484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45934.949253356484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45934.949253356484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45934.949253356484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45934.949253356484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45934.949253356484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45934.949253356484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45934.949253356484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45934.949253356484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45934.949253356484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45934.949253356484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45934.949253356484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45934.949253356484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45934.949253356484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45934.949253356484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45934.949253356484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45934.949253356484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45934.949253356484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45934.949253356484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45934.949253356484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45934.949253356484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45934.949253356484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45934.949253356484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45934.949253356484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45934.949253356484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45934.949253356484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45934.949253356484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45934.949253356484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45934.949253356484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45934.949253356484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45934.949253356484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45934.949253356484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45934.949253356484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45934.949253356484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45934.949253356484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45934.949253356484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45934.949253356484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45934.949253356484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45934.949253356484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45934.949253356484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45934.949253356484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45934.949253356484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45934.949253356484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45934.949253356484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45934.949253356484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45934.949253356484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45934.949253356484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45934.949253356484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45934.949253356484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45934.949253356484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45934.949253356484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45934.949253356484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45934.949253356484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45934.949253356484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45934.949253356484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45934.949253356484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45934.949253356484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45934.949253356484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45934.949253356484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45934.949253356484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45934.949253356484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45934.949253356484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45934.949253356484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45934.949253356484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45934.949253356484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45934.949253356484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45934.949253356484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45934.949253356484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45934.949253356484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45934.949253356484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45934.949253356484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45934.949253356484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45934.949253356484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45934.949253356484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45934.949253356484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45934.949253356484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45934.949253356484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45934.949253356484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45934.949253356484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45934.949253356484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45934.949253356484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45934.949253356484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45934.949253356484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45934.949253356484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45934.949253356484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45934.949253356484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45934.949253356484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45934.949253356484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45934.949253356484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45934.949253356484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45934.949253356484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45934.949253356484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45934.949253356484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45934.949253356484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45934.949253356484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45934.949253356484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45934.949253356484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45934.949253356484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45934.949253356484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45934.949253356484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45934.949253356484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45934.949253356484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45934.949253356484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45934.949253356484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45934.949253356484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45934.949253356484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45934.949253356484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45934.949253356484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45934.949253356484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45934.949253356484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45934.949253356484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45934.949253356484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45934.949253356484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45934.949253356484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45934.949253356484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45934.949253356484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45934.949253356484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45934.949253356484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45934.949253356484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45934.949253356484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45934.949253356484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45934.949253356484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45934.949253356484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45934.949253356484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45934.949253356484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45934.949253356484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45934.949253356484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45934.949253356484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45934.949253356484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45934.949253356484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45934.949253356484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45934.949253356484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45934.949253356484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45934.949253356484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45934.949253356484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45934.949253356484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45934.949253356484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45934.949253356484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45934.949253356484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45934.949253356484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45934.949253356484</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45934.949253356484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45934.949253356484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45934.949253356484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45934.949253356484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45934.949253356484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45934.949253356484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45934.949253356484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45934.949253356484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45934.949253356484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45934.949253356484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45934.949253356484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45934.949253356484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45934.949253356484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45934.949253356484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45934.949253356484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45934.949253356484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45934.949253356484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45934.949253356484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45934.949253356484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45934.949253356484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45934.949253356484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45934.949253356484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45934.949253356484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45934.949253356484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45934.949253356484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45934.949253356484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45934.949253356484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45934.949253356484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45934.949253356484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45934.949253356484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45934.949253356484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45934.949253356484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45934.949253356484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45934.949253356484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45934.949253356484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45934.949253356484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45934.949253356484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45934.949253356484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45934.949253356484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45934.949253356484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45934.949253356484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45934.949253356484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45934.949253356484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45934.949253356484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45934.949253356484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45934.949253356484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45934.949253356484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45934.949253356484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45934.949253356484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45934.949253356484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45934.949253356484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45934.949253356484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45934.949253356484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45934.949253356484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45934.949253356484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45934.949253356484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45934.949253356484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45934.949253356484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45934.949253356484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45934.949253356484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45934.949253356484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45934.949253356484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45934.949253356484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45934.949253356484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45934.949253356484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45934.949253356484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45934.949253356484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45934.949253356484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45934.949253356484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45934.949253356484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45934.949253356484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45934.949253356484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45934.949253356484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45934.949253356484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45934.949253356484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45934.949253356484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45934.949253356484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45934.949253356484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45934.949253356484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45934.949253356484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45934.949253356484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45934.949253356484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45934.949253356484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45934.949253356484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45934.949253356484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45934.949253356484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45934.949253356484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45934.949253356484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45934.949253356484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45934.949253356484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45934.949253356484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45934.949253356484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45934.949253356484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45934.949253356484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45934.949253356484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45934.949253356484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45934.949253356484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45934.949253356484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45934.949253356484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45934.949253356484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45934.949253356484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45934.949253356484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45934.949253356484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45934.949253356484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45934.949253356484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45934.949253356484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45934.949253356484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45934.949253356484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45934.949253356484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45934.949253356484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45934.949253356484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45934.949253356484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45934.949253356484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45934.949253356484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45934.949253356484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45934.949253356484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45934.949253356484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45934.949253356484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45934.949253356484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45934.949253356484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45934.949253356484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45934.949253356484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45934.949253356484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45934.949253356484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45934.949253356484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45934.949253356484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45934.949253356484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45934.949253356484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45934.949253356484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45934.949253356484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45934.949253356484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45934.949253356484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45934.949253356484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45934.949253356484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45934.949253356484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45934.949253356484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45934.949253356484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45934.949253356484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45934.949253356484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45934.949253356484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45934.949253356484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45934.949253356484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45934.949253356484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45934.949253356484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45934.949253356484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45934.949253356484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45934.949253356484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45934.949253356484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45934.949253356484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45934.949253356484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45934.949253356484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45934.949253356484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45934.949253356484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45934.949253356484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45934.949253356484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45934.949253356484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45934.949253356484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45934.949253356484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45934.949253356484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45934.949253356484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45934.949253356484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45934.949253356484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45934.949253356484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45934.949253356484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45934.949253356484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45934.949253356484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45934.949253356484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45934.949253356484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45934.949253356484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45934.949253356484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45934.949253356484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45934.949253356484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45934.949253356484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45934.949253356484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45934.949253356484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45934.949253356484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45934.949253356484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45934.949253356484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45934.949253356484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45934.949253356484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45934.949253356484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45934.949253356484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45934.949253356484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45934.949253356484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45934.949253356484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45934.949253356484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45934.949253356484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45934.949253356484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45934.949253356484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45934.949253356484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45934.949253356484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45934.949253356484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45934.949253356484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45934.949253356484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45934.949253356484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45934.949253356484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45934.949253356484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45934.949253356484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45934.949253356484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45934.949253356484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45934.949253356484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45934.949253356484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45934.949253356484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45934.949253356484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45934.949253356484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45934.949253356484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45934.949253356484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45934.949253356484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45934.949253356484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45934.949253356484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45934.949253356484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45934.949253356484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45934.949253356484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45934.949253356484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45934.949253356484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45934.949253356484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45934.949253356484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45934.949253356484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45934.949253356484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45934.949253356484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45934.949253356484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45934.949253356484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45934.949253356484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45934.949253356484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45934.949253356484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45934.949253356484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45934.949253356484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45934.949253356484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45934.949253356484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45934.949253356484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45934.949253356484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45934.949253356484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45934.949253356484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45934.949253356484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45934.949253356484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45934.949253356484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45934.949253356484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45934.949253356484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45934.949253356484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45934.949253356484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45934.949253356484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45934.949253356484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45934.949253356484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45934.949253356484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45934.949253356484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45934.949253356484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45934.949253356484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45934.949253356484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45934.949253356484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45934.949253356484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45934.949253356484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45934.949253356484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45934.949253356484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45934.949253356484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45934.949253356484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45934.949253356484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45934.949253356484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45934.949253356484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45934.949253356484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45934.949253356484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45934.949253356484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45934.949253356484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45934.949253356484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45934.949253356484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45934.949253356484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45934.949253356484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45934.949253356484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45934.949253356484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45934.949253356484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45934.949253356484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45934.949253356484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45934.949253356484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45934.949253356484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45934.949253356484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45934.949253356484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45934.949253356484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45934.949253356484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45934.949253356484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45934.949253356484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45934.949253356484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45934.949253356484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45934.949253356484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45934.949253356484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45934.949253356484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45934.949253356484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45934.949253356484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45934.949253356484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45934.949253356484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45934.949253356484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45934.949253356484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45934.949253356484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45934.949253356484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45934.949253356484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45934.949253356484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45934.949253356484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45934.949253356484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45934.949253356484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45934.949253356484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45934.949253356484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45934.949253356484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45934.949253356484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45934.949253356484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45934.949253356484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45934.949253356484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45934.949253356484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45934.949253356484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45934.949253356484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45934.949253356484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45934.949253356484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45934.949253356484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45934.949253356484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45934.949253356484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45934.949253356484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45934.949253356484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45934.949253356484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45934.949253356484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45934.949253356484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45934.949253356484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45934.949253356484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45934.949253356484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45934.949253356484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45934.949253356484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45934.949253356484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45934.949253356484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45934.949253356484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45934.949253356484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45934.949253356484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45934.949253356484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45934.949253356484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45934.949253356484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45934.949253356484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45934.949253356484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45934.949253356484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45934.949253356484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45934.949253356484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45934.949253356484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45934.949253356484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45934.949253356484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45934.949253356484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45934.949253356484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45934.949253356484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45934.949253356484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45934.949253356484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45934.949253356484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45934.949253356484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45934.949253356484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45934.949253356484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45934.949253356484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45934.949253356484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45934.949253356484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45934.949253356484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45934.949253356484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45934.949253356484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45934.949253356484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45934.949253356484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45934.949253356484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45934.949253356484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45934.949253356484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45934.949253356484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45934.949253356484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45934.949253356484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45934.949253356484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45934.949253356484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45934.949253356484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45934.949253356484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45934.949253356484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45934.949253356484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45934.949253356484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45934.949253356484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45934.949253356484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45934.949253356484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45934.949253356484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45934.949253356484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45934.949253356484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45934.949253356484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45934.949253356484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45934.949253356484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45934.949253356484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45934.949253356484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45934.949253356484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45934.949253356484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45934.949253356484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45934.949253356484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45934.949253356484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45934.949253356484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45934.949253356484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45934.949253356484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45934.949253356484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45934.949253356484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45934.949253356484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45934.949253356484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45934.949253356484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45934.949253356484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45934.949253356484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45934.949253356484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45934.949253356484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45934.949253356484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45934.949253356484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45934.949253356484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45934.949253356484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45934.949253356484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45934.949253356484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45934.949253356484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45934.949253356484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45934.949253356484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45934.949253356484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45934.949253356484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45934.949253356484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45934.949253356484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45934.949253356484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45934.949253356484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45934.949253356484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45934.949253356484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45934.949253356484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45934.949253356484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45934.949253356484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45934.949253356484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45934.949253356484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45934.949253356484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45934.949253356484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45934.949253356484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45934.949253356484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45934.949253356484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45934.949253356484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45934.949253356484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45934.949253356484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45934.949253356484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45934.949253356484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45934.949253356484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45934.949253356484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45934.949253356484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45934.949253356484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45934.949253356484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45934.949253356484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45934.949253356484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45934.949253356484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45934.949253356484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45934.949253356484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45934.949253356484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45934.949253356484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45934.949253356484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45934.949253356484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45934.949253356484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45934.949253356484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45934.949253356484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45934.949253356484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45934.949253356484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45934.949253356484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45934.949253356484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45934.949253356484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45934.949253356484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45934.949253356484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45934.949253356484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45934.949253356484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45934.949253356484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45934.949253356484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45934.949253356484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45934.949253356484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45934.949253356484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45934.949253356484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45934.949253356484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45934.949253356484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45934.949253356484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45934.949253356484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45934.949253356484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45934.949253356484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45934.949253356484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45934.949253356484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45934.949253356484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45934.949253356484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45934.949253356484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45934.949253356484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45934.949253356484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45934.949253356484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45934.949253356484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45934.949253356484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45934.949253356484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45934.949253356484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45934.949253356484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45934.949253356484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45934.949253356484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45934.949253356484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45934.949253356484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45934.949253356484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45934.949253356484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45934.949253356484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45934.949253356484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45934.949253356484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45934.949253356484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45934.949253356484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45934.949253356484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45934.949253356484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45934.949253356484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45934.949253356484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45934.949253356484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45934.949253356484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45934.949253356484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45934.949253356484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45934.949253356484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45934.949253356484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45934.949253356484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45934.949253356484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45934.949253356484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45934.949253356484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45934.949253356484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45934.949253356484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45934.949253356484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45934.949253356484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45934.949253356484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45934.949253356484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45934.949253356484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45934.949253356484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45934.949253356484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45934.949253356484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45934.949253356484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45934.949253356484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45934.949253356484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45934.949253356484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45934.949253356484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45934.949253356484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45934.949253356484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45934.949253356484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45934.949253356484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45934.949253356484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45934.949253356484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45934.949253356484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45934.949253356484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45934.949253356484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45934.949253356484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45934.949253356484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45934.949253356484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45934.949253356484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45934.949253356484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45934.949253356484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45934.949253356484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45934.949253356484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45934.949253356484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45934.949253356484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45934.949253356484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45934.949253356484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45934.949253356484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45934.949253356484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45934.949253356484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45934.949253356484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45934.949253356484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45934.949253356484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45934.949253356484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45934.949253356484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45934.949253356484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45934.949253356484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45934.949253356484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45934.949253356484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45934.949253356484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45934.949253356484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45934.949253356484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45934.949253356484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45934.949253356484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45934.949253356484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45934.949253356484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45934.949253356484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45934.949253356484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45934.949253356484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45934.949253356484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45934.949253356484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45934.949253356484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45934.949253356484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45934.949253356484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45934.949253356484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45934.949253356484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45934.949253356484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45934.949253356484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45934.949253356484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45934.949253356484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45934.949253356484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45934.949253356484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45934.949253356484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45934.949253356484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45934.949253356484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45934.949253356484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45934.949253356484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45934.949253356484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45934.949253356484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45934.949253356484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45934.949253356484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45934.949253356484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45934.949253356484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45934.949253356484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45934.949253356484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45934.949253356484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45934.949253356484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45934.949253356484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45934.949253356484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45934.949253356484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45934.949253356484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45934.949253356484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45934.949253356484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45934.949253356484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45934.949253356484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45934.949253356484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45934.949253356484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45934.949253356484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45934.949253356484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45934.949253356484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45934.949253356484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45934.949253356484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45934.949253356484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45934.949253356484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45934.949253356484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45934.949253356484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45934.949253356484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45934.949253356484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45934.949253356484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45934.949253356484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45934.949253356484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45934.949253356484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45934.949253356484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45934.949253356484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45934.949253356484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45934.949253356484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45934.949253356484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45934.949253356484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45934.949253356484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45934.949253356484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45934.949253356484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45934.949253356484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45934.949253356484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45934.949253356484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45934.949253356484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45934.949253356484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45934.949253356484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45934.949253356484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45934.949253356484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45934.949253356484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45934.949253356484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45934.949253356484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45934.949253356484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45934.949253356484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45934.949253356484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45934.949253356484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45934.949253356484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45934.949253356484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45934.949253356484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45934.949253356484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45934.949253356484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45934.949253356484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45934.949253356484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45934.949253356484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45934.949253356484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45934.949253356484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45934.949253356484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45934.949253356484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45934.949253356484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45934.949253356484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45934.949253356484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45934.949253356484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45934.949253356484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45934.949253356484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45934.949253356484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45934.949253356484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45934.949253356484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45934.949253356484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45934.949253356484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45934.949253356484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45934.949253356484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45934.949253356484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45934.949253356484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45934.949253356484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45934.949253356484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45934.949253356484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45934.949253356484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45934.949253356484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45934.949253356484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45934.949253356484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45934.949253356484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45934.949253356484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45934.949253356484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45934.949253356484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45934.949253356484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45934.949253356484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45934.949253356484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45934.949253356484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45934.949253356484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45934.949253356484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45934.949253356484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45934.949253356484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45934.949253356484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45934.949253356484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45934.949253356484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45934.949253356484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45934.949253356484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45934.949253356484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45934.949253356484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45934.949253356484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45934.949253356484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45934.949253356484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45934.949253356484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45934.949253356484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45934.949253356484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45934.949253356484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45934.949253356484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45934.949253356484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45934.949253356484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45934.949253356484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45934.949253356484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45934.949253356484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45934.949253356484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45934.949253356484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45934.949253356484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45934.949253356484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45934.949253356484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45934.949253356484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45934.949253356484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45934.949253356484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45934.949253356484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45934.949253356484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45934.949253356484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45934.949253356484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45934.949253356484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45934.949253356484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45934.949253356484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45934.949253356484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45934.949253356484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45934.949253356484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45934.949253356484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45934.949253356484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45934.949253356484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45934.949253356484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45934.949253356484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45934.949253356484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45934.949253356484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45934.949253356484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45934.949253356484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45934.949253356484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45934.949253356484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45934.949253356484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45934.949253356484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45934.949253356484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45934.949253356484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45934.949253356484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45934.949253356484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45934.949253356484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45934.949253356484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45934.949253356484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45934.949253356484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45934.949253356484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45934.949253356484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45934.949253356484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45934.949253356484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45934.949253356484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45934.949253356484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45934.949253356484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45934.949253356484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45934.949253356484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45934.949253356484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45934.949253356484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45934.949253356484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45934.949253356484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45934.949253356484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45934.949253356484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45934.949253356484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45934.949253356484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45934.949253356484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45934.949253356484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45934.949253356484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45934.949253356484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45934.949253356484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45934.949253356484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45934.949253356484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45934.949253356484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45934.949253356484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45934.949253356484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45934.949253356484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45934.949253356484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45934.949253356484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45934.949253356484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45934.949253356484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45934.949253356484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45934.949253356484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45934.949253356484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45934.949253356484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45934.949253356484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45934.949253356484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45934.949253356484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45934.949253356484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45934.949253356484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45934.949253356484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45934.949253356484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45934.949253356484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45934.949253356484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45934.949253356484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45934.949253356484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45934.949253356484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45934.949253356484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45934.949253356484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45934.949253356484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45934.949253356484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45934.949253356484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45934.949253356484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45934.949253356484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45934.949253356484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45934.949253356484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45934.949253356484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45934.949253356484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45934.949253356484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45934.949253356484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45934.949253356484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45934.949253356484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45934.949253356484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45934.949253356484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45934.949253356484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45934.949253356484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45934.949253356484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45934.949253356484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45934.949253356484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45934.949253356484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45934.949253356484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45934.949253356484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45934.949253356484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45934.949253356484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45934.949253356484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45934.949253356484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45934.949253356484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45934.949253356484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45934.949253356484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45934.949253356484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45934.949253356484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45934.949253356484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45934.949253356484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45934.949253356484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45934.949253356484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45934.949253356484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45934.949253356484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45934.949253356484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45934.949253356484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45934.949253356484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45934.949253356484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45934.949253356484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45934.949253356484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45934.949253356484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45934.949253356484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45934.949253356484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45934.949253356484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45934.949253356484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45934.949253356484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45934.949253356484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45934.949253356484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45934.949253356484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45934.949253356484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45934.949253356484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45934.949253356484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45934.949253356484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45934.949253356484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45934.949253356484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45934.949253356484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45934.949253356484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45934.949253356484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45934.949253356484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45934.949253356484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45934.949253356484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45934.949253356484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45934.949253356484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45934.949253356484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45934.949253356484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45934.949253356484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45934.949253356484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45934.949253356484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45934.949253356484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45934.949253356484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45934.949253356484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45934.949253356484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45934.949253356484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45934.949253356484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45934.949253356484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45934.949253356484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45934.949253356484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45934.949253356484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45934.949253356484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45934.949253356484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45934.949253356484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45934.949253356484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45934.949253356484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45934.949253356484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45934.949253356484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45934.949253356484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45934.949253356484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45934.949253356484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45934.949253356484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45934.949253356484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45934.949253356484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45934.949253356484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45934.949253356484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45934.949253356484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45934.949253356484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45934.949253356484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45934.949253356484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45934.949253356484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45934.949253356484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45934.949253356484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45934.949253356484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45934.949253356484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45934.949253356484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45934.949253356484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45934.949253356484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45934.949253356484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45934.949253356484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45934.949253356484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45934.949253356484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45934.949253356484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45934.949253356484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45934.949253356484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45934.949253356484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45934.949253356484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45934.949253356484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45934.949253356484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45934.949253356484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45934.949253356484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45934.949253356484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45934.949253356484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45934.949253356484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45934.949253356484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45934.949253356484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45934.949253356484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45934.949253356484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45934.949253356484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45934.949253356484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45934.949253356484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45934.949253356484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45934.949253356484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45934.949253356484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45934.949253356484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45934.949253356484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45934.949253356484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45934.949253356484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45934.949253356484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45934.949253356484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45934.949253356484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45934.949253356484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45934.949253356484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45934.949253356484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45934.949253356484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45934.949253356484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45934.949253356484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45934.949253356484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45934.949253356484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45934.949253356484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45934.949253356484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45934.949253356484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45934.949253356484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45934.949253356484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45934.949253356484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45934.949253356484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45934.949253356484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45934.949253356484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45934.949253356484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45934.949253356484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45934.949253356484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45934.949253356484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45934.949253356484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45934.949253356484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45934.949253356484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45934.949253356484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45934.949253356484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45934.949253356484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45934.949253356484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45934.949253356484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45934.949253356484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45934.949253356484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45934.949253356484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45934.949253356484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45934.949253356484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45934.949253356484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45934.949253356484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45934.949253356484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45934.949253356484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45934.949253356484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45934.949253356484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45934.949253356484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45934.949253356484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45934.949253356484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45934.949253356484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45934.949253356484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45934.949253356484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45934.949253356484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45934.949253356484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45934.949253356484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45934.949253356484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45934.949253356484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45934.949253356484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45934.949253356484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45934.949253356484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45934.949253356484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45934.949253356484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45934.949253356484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45934.949253356484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45934.949253356484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45934.949253356484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45934.949253356484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45934.949253356484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45934.949253356484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45934.949253356484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45934.949253356484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45934.949253356484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45934.949253356484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45934.949253356484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45934.949253356484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45934.949253356484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45934.949253356484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45934.949253356484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45934.949253356484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45934.949253356484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45934.949253356484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45934.949253356484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45934.949253356484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45934.949253356484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45934.949253356484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45934.949253356484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45934.949253356484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45934.949253356484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45934.949253356484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45934.949253356484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45934.949253356484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45934.949253356484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45934.949253356484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45934.949253356484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45934.949253356484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45934.949253356484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45934.949253356484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45934.949253356484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45934.949253356484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45934.949253356484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45934.949253356484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45934.949253356484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45934.949253356484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45934.949253356484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45934.949253356484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45934.949253356484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45934.949253356484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45934.949253356484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45934.949253356484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45934.949253356484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45934.949253356484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45934.949253356484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45934.949253356484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45934.949253356484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45934.949253356484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45934.949253356484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45934.949253356484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45934.949253356484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45934.949253356484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45934.949253356484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45934.949253356484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45934.949253356484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45934.949253356484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45934.949253356484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45934.949253356484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45934.949253356484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45934.949253356484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45934.949253356484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45934.949253356484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45934.949253356484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45934.949253356484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45934.949253356484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45934.949253356484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45934.949253356484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45934.949253356484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45934.949253356484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45934.949253356484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45934.949253356484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45934.949253356484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45934.949253356484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45934.949253356484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45934.949253356484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45934.949253356484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45934.949253356484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45934.949253356484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45934.949253356484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45934.949253356484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45934.949253356484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45934.949253356484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45934.949253356484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45934.949253356484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45934.949253356484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45934.949253356484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45934.949253356484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45934.949253356484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45934.949253356484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45934.949253356484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45934.949253356484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45934.949253356484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45934.949253356484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45934.949253356484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45934.949253356484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45934.949253356484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45934.949253356484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45934.949253356484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45934.949253356484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45934.949253356484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45934.949253356484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45934.949253356484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45934.949253356484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45934.949253356484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45934.949253356484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45934.949253356484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45934.949253356484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45934.949253356484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45934.949253356484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45934.949253356484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45934.949253356484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45934.949253356484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45934.949253356484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45934.949253356484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45934.949253356484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45934.949253356484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45934.949253356484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45934.949253356484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45934.949253356484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45934.949253356484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45934.949253356484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45934.949253356484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45934.949253356484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45934.949253356484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45934.949253356484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45934.949253356484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45934.949253356484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45934.949253356484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45934.949253356484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45934.949253356484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45934.949253356484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45934.949253356484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45934.949253356484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45934.949253356484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45934.949253356484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45934.949253356484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45934.949253356484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45934.949253356484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45934.949253356484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45934.949253356484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45934.949253356484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45934.949253356484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45934.949253356484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45934.949253356484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45934.949253356484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45934.949253356484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45934.949253356484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45934.949253356484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45934.949253356484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45934.949253356484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45934.949253356484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45934.949253356484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45934.949253356484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45934.949253356484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45934.949253356484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45934.949253356484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45934.949253356484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45934.949253356484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45934.949253356484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45934.949253356484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45934.949253356484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45934.949253356484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45934.949253356484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45934.949253356484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45934.949253356484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45934.949253356484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45934.949253356484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45934.949253356484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45934.949253356484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45934.949253356484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45934.949253356484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45934.949253356484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45934.949253356484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45934.949253356484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45934.949253356484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45934.949253356484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45934.949253356484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45934.949253356484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45934.949253356484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45934.949253356484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45934.949253356484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45934.949253356484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45934.949253356484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45934.949253356484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45934.949253356484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45934.949253356484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45934.949253356484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45934.949253356484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45934.949253356484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45934.949253356484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45934.949253356484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45934.949253356484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45934.949253356484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45934.949253356484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45934.949253356484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45934.949253356484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45934.949253356484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45934.949253356484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45934.949253356484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45934.949253356484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45934.949253356484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45934.949253356484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45934.949253356484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45934.949253356484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45934.949253356484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45934.949253356484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45934.949253356484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45934.949253356484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45934.949253356484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45934.949253356484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45934.949253356484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45934.949253356484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45934.949253356484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45934.949253356484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45934.949253356484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45934.949253356484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45934.949253356484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45934.949253356484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45934.949253356484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45934.949253356484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45934.949253356484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45934.949253356484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45934.949253356484</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F11" sqref="F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231.46853576388821</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4.0589755787077593</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0.24682280093111331</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0.10342002315155696</v>
      </c>
      <c r="H5" s="113">
        <v>45934.813009259262</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39064</v>
      </c>
      <c r="E6" s="112" t="s">
        <v>38964</v>
      </c>
      <c r="F6" s="113">
        <v>45934.909548611111</v>
      </c>
      <c r="G6" s="114">
        <f ca="1">IFERROR(NOW()-F6,"")</f>
        <v>3.9704745373455808E-2</v>
      </c>
      <c r="H6" s="113">
        <v>45934.903935185182</v>
      </c>
      <c r="I6" s="110" t="str">
        <f>IFERROR(VLOOKUP(D6,DB!A:F,6,0),"")</f>
        <v>SCECO</v>
      </c>
      <c r="J6" s="110" t="str">
        <f>IFERROR(VLOOKUP(D6,DB!A:G,7,0),"")</f>
        <v>Vandalized+Vandalized</v>
      </c>
      <c r="K6" s="115" t="s">
        <v>39065</v>
      </c>
      <c r="L6" s="107" t="str">
        <f>IFERROR(VLOOKUP(D6,DB!A:I,9,0),"")</f>
        <v>Latis</v>
      </c>
    </row>
    <row r="7" spans="1:16" ht="15" customHeight="1">
      <c r="A7" s="110" t="s">
        <v>39066</v>
      </c>
      <c r="B7" s="110" t="str">
        <f>IFERROR(VLOOKUP(D7,DB!A:K,11,0),"")</f>
        <v>R4</v>
      </c>
      <c r="C7" s="111">
        <v>2</v>
      </c>
      <c r="D7" s="107" t="s">
        <v>38689</v>
      </c>
      <c r="E7" s="112" t="s">
        <v>38964</v>
      </c>
      <c r="F7" s="113">
        <v>45934.919386574074</v>
      </c>
      <c r="G7" s="114">
        <f ca="1">IFERROR(NOW()-F7,"")</f>
        <v>2.9866782409953885E-2</v>
      </c>
      <c r="H7" s="113">
        <v>45934.940868055557</v>
      </c>
      <c r="I7" s="110" t="str">
        <f>IFERROR(VLOOKUP(D7,DB!A:F,6,0),"")</f>
        <v>Sceco</v>
      </c>
      <c r="J7" s="110" t="str">
        <f>IFERROR(VLOOKUP(D7,DB!A:G,7,0),"")</f>
        <v>In progress</v>
      </c>
      <c r="K7" s="115" t="s">
        <v>39067</v>
      </c>
      <c r="L7" s="107" t="str">
        <f>IFERROR(VLOOKUP(D7,DB!A:I,9,0),"")</f>
        <v>Latis</v>
      </c>
    </row>
    <row r="8" spans="1:16" ht="15" customHeight="1">
      <c r="A8" s="110"/>
      <c r="B8" s="110" t="str">
        <f>IFERROR(VLOOKUP(D8,DB!A:K,11,0),"")</f>
        <v/>
      </c>
      <c r="C8" s="111"/>
      <c r="D8" s="107"/>
      <c r="E8" s="112"/>
      <c r="F8" s="113"/>
      <c r="G8" s="114">
        <f ca="1">IFERROR(NOW()-F8,"")</f>
        <v>45934.949253356484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45934.949253356484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45934.949253356484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45934.949253356484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45934.949253356484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45934.949253356484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45934.949253356484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45934.949253356484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45934.949253356484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45934.949253356484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45934.949253356484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45934.949253356484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45934.949253356484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45934.949253356484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45934.949253356484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45934.949253356484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45934.949253356484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45934.949253356484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45934.949253356484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45934.949253356484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45934.949253356484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45934.949253356484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45934.949253356484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45934.949253356484</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43.117193171296094</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39045</v>
      </c>
      <c r="F3" s="38">
        <v>45926.188877314817</v>
      </c>
      <c r="G3" s="39">
        <f ca="1">IFERROR(NOW()-F3,"-")</f>
        <v>8.7603760416677687</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1</v>
      </c>
      <c r="D4" s="37" t="s">
        <v>35936</v>
      </c>
      <c r="E4" s="37" t="s">
        <v>38964</v>
      </c>
      <c r="F4" s="38">
        <v>45934.852303240739</v>
      </c>
      <c r="G4" s="39">
        <f ca="1">IFERROR(NOW()-F4,"-")</f>
        <v>9.6950115745130461E-2</v>
      </c>
      <c r="H4" s="38">
        <v>45934.846458333333</v>
      </c>
      <c r="I4" s="37" t="str">
        <f>IFERROR(VLOOKUP(D4,DB!A:F,6,0),"")</f>
        <v>Generator-SG</v>
      </c>
      <c r="J4" s="37" t="str">
        <f>IFERROR(VLOOKUP(D4,DB!A:G,7,0),"")</f>
        <v>Vandalized</v>
      </c>
      <c r="K4" s="37" t="s">
        <v>39073</v>
      </c>
      <c r="L4" s="37" t="str">
        <f>IFERROR(VLOOKUP(D4,DB!A:I,9,0),"")</f>
        <v>Latis</v>
      </c>
      <c r="M4" s="136"/>
    </row>
    <row r="5" spans="1:13" ht="15.75">
      <c r="A5" s="37"/>
      <c r="B5" s="37" t="str">
        <f>IFERROR(VLOOKUP(D5,DB!A:K,11,0),"")</f>
        <v/>
      </c>
      <c r="C5" s="37"/>
      <c r="D5" s="141"/>
      <c r="E5" s="37"/>
      <c r="F5" s="38"/>
      <c r="G5" s="39">
        <f ca="1">IFERROR(NOW()-F5,"-")</f>
        <v>45934.949253356484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45934.949253356484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45934.949253356484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45934.949253356484</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45934.949253356484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45934.949253356484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45934.949253356484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45934.949253356484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45934.949253356484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45934.949253356484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45934.949253356484</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45934.949253356484</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45934.949253356484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45934.949253356484</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45934.949253356484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45934.949253356484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45934.949253356484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45934.949253356484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45934.949253356484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45934.949253356484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45934.949253356484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45934.949253356484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45934.949253356484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45934.949253356484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45934.949253356484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45934.949253356484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45934.949253356484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45934.949253356484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45934.949253356484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45934.949253356484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45934.949253356484</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45934.949253356484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45934.949253356484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45934.949253356484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45934.949253356484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45934.949253356484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45934.949253356484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45934.949253356484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45934.949253356484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45934.949253356484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45934.949253356484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45934.949253356484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45934.949253356484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45934.949253356484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45934.949253356484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45934.949253356484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45934.949253356484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45934.949253356484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45934.949253356484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45934.949253356484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45934.949253356484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45934.949253356484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45934.949253356484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45934.949253356484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45934.949253356484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45934.949253356484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45934.949253356484</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45934.949253356484</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45934.949253356484</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45934.949253356484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45934.949253356484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45934.949253356484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45934.949253356484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45934.949253356484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45934.949253356484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45934.949253356484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45934.949253356484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45934.949253356484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45934.949253356484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45934.949253356484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45934.949253356484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45934.949253356484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45934.949253356484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45934.949253356484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45934.949253356484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45934.949253356484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45934.949253356484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45934.949253356484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45934.949253356484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45934.949253356484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45934.949253356484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45934.949253356484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45934.949253356484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45934.949253356484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45934.949253356484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45934.949253356484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45934.949253356484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45934.949253356484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45934.949253356484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45934.949253356484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45934.949253356484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45934.949253356484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45934.949253356484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45934.949253356484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45934.949253356484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45934.949253356484</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45934.949253356484</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45934.949253356484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45934.949253356484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45934.949253356484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45934.949253356484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45934.949253356484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45934.949253356484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45934.949253356484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45934.949253356484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45934.949253356484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45934.949253356484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45934.949253356484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45934.949253356484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45934.949253356484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45934.949253356484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45934.949253356484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45934.949253356484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45934.949253356484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45934.949253356484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45934.949253356484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45934.949253356484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45934.949253356484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45934.949253356484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45934.949253356484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45934.949253356484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45934.949253356484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45934.949253356484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45934.949253356484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45934.949253356484</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45934.949253356484</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45934.949253356484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45934.949253356484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45934.949253356484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45934.949253356484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45934.949253356484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45934.949253356484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45934.949253356484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45934.949253356484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45934.949253356484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45934.949253356484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45934.949253356484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45934.949253356484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45934.949253356484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45934.949253356484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45934.949253356484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45934.949253356484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45934.949253356484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45934.949253356484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45934.949253356484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45934.949253356484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45934.949253356484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45934.949253356484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45934.949253356484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45934.949253356484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45934.949253356484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45934.949253356484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45934.949253356484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45934.949253356484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45934.949253356484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45934.949253356484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45934.949253356484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45934.949253356484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45934.949253356484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45934.949253356484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45934.949253356484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45934.949253356484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45934.949253356484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45934.949253356484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45934.949253356484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45934.949253356484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45934.949253356484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45934.949253356484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45934.949253356484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45934.949253356484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45934.949253356484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45934.949253356484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45934.949253356484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45934.949253356484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45934.949253356484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45934.949253356484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45934.949253356484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45934.949253356484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45934.949253356484</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45934.949253356484</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1.0682811342630885</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8.1764061342619243</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45934.942245370374</v>
      </c>
      <c r="G4" s="139">
        <f ca="1">IFERROR(NOW()-F4,"-")</f>
        <v>7.0079861106933095E-3</v>
      </c>
      <c r="H4" s="140">
        <v>45934.470231481479</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1.2439292824128643</v>
      </c>
      <c r="H5" s="140">
        <v>45933.228229166663</v>
      </c>
      <c r="I5" s="137" t="str">
        <f>IFERROR(VLOOKUP(D5,DB!A:F,6,0),"")</f>
        <v>SCECO</v>
      </c>
      <c r="J5" s="137" t="str">
        <f>IFERROR(VLOOKUP(D5,DB!A:G,7,0),"")</f>
        <v>Weak</v>
      </c>
      <c r="K5" s="137" t="s">
        <v>39080</v>
      </c>
      <c r="L5" s="137" t="str">
        <f>IFERROR(VLOOKUP(D5,DB!A:I,9,0),"")</f>
        <v>Latis</v>
      </c>
    </row>
    <row r="6" spans="1:16383" ht="31.5" customHeight="1">
      <c r="A6" s="137" t="s">
        <v>39081</v>
      </c>
      <c r="B6" s="137" t="str">
        <f>IFERROR(VLOOKUP(D6,DB!A:K,11,0),"")</f>
        <v>R6</v>
      </c>
      <c r="C6" s="137">
        <v>1</v>
      </c>
      <c r="D6" s="137" t="s">
        <v>33012</v>
      </c>
      <c r="E6" s="137" t="s">
        <v>38964</v>
      </c>
      <c r="F6" s="140">
        <v>45934.893229166664</v>
      </c>
      <c r="G6" s="137">
        <f ca="1">IFERROR(NOW()-F6,"-")</f>
        <v>5.6024189820163883E-2</v>
      </c>
      <c r="H6" s="140">
        <v>45934.926180555558</v>
      </c>
      <c r="I6" s="137" t="str">
        <f>IFERROR(VLOOKUP(D6,DB!A:F,6,0),"")</f>
        <v>SCECO</v>
      </c>
      <c r="J6" s="137" t="str">
        <f>IFERROR(VLOOKUP(D6,DB!A:G,7,0),"")</f>
        <v>Dead</v>
      </c>
      <c r="K6" s="137" t="s">
        <v>39082</v>
      </c>
      <c r="L6" s="137" t="str">
        <f>IFERROR(VLOOKUP(D6,DB!A:I,9,0),"")</f>
        <v>Latis</v>
      </c>
      <c r="M6" s="137"/>
    </row>
    <row r="7" spans="1:16383" ht="31.5" customHeight="1">
      <c r="A7" s="121"/>
      <c r="B7" s="137" t="str">
        <f>IFERROR(VLOOKUP(D7,DB!A:K,11,0),"")</f>
        <v/>
      </c>
      <c r="C7" s="137"/>
      <c r="D7" s="137"/>
      <c r="E7" s="137"/>
      <c r="F7" s="137"/>
      <c r="G7" s="137">
        <f ca="1">IFERROR(NOW()-F7,"-")</f>
        <v>45934.949253356484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45934.949253356484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45934.949253356484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45934.949253356484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45934.949253356484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45934.949253356484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45934.949253356484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45934.949253356484</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45934.949253356484</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45934.949253356484</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45934.949253356484</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45934.949253356484</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45934.949253356484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45934.949253356484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45934.949253356484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45934.949253356484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45934.949253356484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45934.949253356484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45934.949253356484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45934.949253356484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45934.949253356484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45934.949253356484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45934.949253356484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45934.949253356484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45934.949253356484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45934.949253356484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45934.949253356484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45934.949253356484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45934.949253356484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45934.949253356484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45934.949253356484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45934.949253356484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45934.949253356484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45934.949253356484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45934.949253356484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45934.949253356484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45934.949253356484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45934.949253356484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45934.949253356484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45934.949253356484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45934.949253356484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45934.949253356484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45934.949253356484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45934.949253356484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45934.949253356484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45934.949253356484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45934.949253356484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45934.949253356484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45934.949253356484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45934.949253356484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45934.949253356484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45934.949253356484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45934.949253356484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45934.949253356484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45934.949253356484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45934.949253356484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45934.949253356484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45934.949253356484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45934.949253356484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45934.949253356484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45934.949253356484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45934.949253356484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45934.949253356484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45934.949253356484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45934.949253356484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45934.949253356484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45934.949253356484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45934.949253356484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45934.949253356484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45934.949253356484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45934.949253356484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45934.949253356484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45934.949253356484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45934.949253356484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45934.949253356484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45934.949253356484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45934.949253356484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45934.949253356484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45934.949253356484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45934.949253356484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45934.949253356484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45934.949253356484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45934.949253356484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45934.949253356484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45934.949253356484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45934.949253356484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45934.949253356484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45934.949253356484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45934.949253356484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45934.949253356484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45934.949253356484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45934.949253356484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45934.949253356484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45934.949253356484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45934.949253356484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45934.949253356484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45934.949253356484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45934.949253356484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45934.949253356484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45934.949253356484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45934.949253356484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45934.949253356484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45934.949253356484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45934.949253356484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45934.949253356484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45934.949253356484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45934.949253356484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45934.949253356484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45934.949253356484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45934.949253356484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45934.949253356484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45934.949253356484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45934.949253356484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45934.949253356484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45934.949253356484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45934.949253356484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45934.949253356484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45934.949253356484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45934.949253356484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45934.949253356484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45934.949253356484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45934.949253356484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45934.949253356484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45934.949253356484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45934.949253356484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45934.949253356484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45934.949253356484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45934.949253356484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45934.949253356484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45934.949253356484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45934.949253356484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45934.949253356484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45934.949253356484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45934.949253356484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45934.949253356484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45934.949253356484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45934.949253356484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45934.949253356484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45934.949253356484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45934.949253356484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45934.949253356484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45934.949253356484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45934.949253356484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45934.949253356484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45934.949253356484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45934.949253356484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45934.949253356484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45934.949253356484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45934.949253356484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45934.949253356484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45934.949253356484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45934.949253356484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45934.949253356484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45934.949253356484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45934.949253356484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45934.949253356484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45934.949253356484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45934.949253356484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45934.949253356484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45934.949253356484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45934.949253356484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45934.949253356484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45934.949253356484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45934.949253356484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45934.949253356484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45934.949253356484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45934.949253356484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45934.949253356484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45934.949253356484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45934.949253356484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45934.949253356484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45934.949253356484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45934.949253356484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45934.949253356484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45934.949253356484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45934.949253356484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45934.949253356484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45934.949253356484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45934.949253356484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45934.949253356484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45934.949253356484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45934.949253356484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45934.949253356484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45934.949253356484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45934.949253356484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45934.949253356484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45934.949253356484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45934.949253356484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45934.949253356484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45934.949253356484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45934.949253356484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45934.949253356484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45934.949253356484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45934.949253356484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45934.949253356484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45934.949253356484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45934.949253356484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45934.949253356484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45934.949253356484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45934.949253356484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45934.949253356484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45934.949253356484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45934.949253356484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45934.949253356484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45934.949253356484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45934.949253356484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45934.949253356484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45934.949253356484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45934.949253356484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45934.949253356484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45934.949253356484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45934.949253356484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45934.949253356484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45934.949253356484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45934.949253356484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45934.949253356484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45934.949253356484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45934.949253356484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45934.949253356484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45934.949253356484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45934.949253356484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45934.949253356484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45934.949253356484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45934.949253356484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45934.949253356484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45934.949253356484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45934.949253356484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45934.949253356484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45934.949253356484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45934.949253356484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45934.949253356484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45934.949253356484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45934.949253356484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45934.949253356484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45934.949253356484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45934.949253356484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45934.949253356484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45934.949253356484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45934.949253356484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45934.949253356484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45934.949253356484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45934.949253356484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45934.949253356484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45934.949253356484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45934.949253356484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45934.949253356484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45934.949253356484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45934.949253356484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45934.949253356484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45934.949253356484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45934.949253356484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45934.949253356484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45934.949253356484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45934.949253356484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45934.949253356484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45934.949253356484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45934.949253356484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45934.949253356484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45934.949253356484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45934.949253356484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45934.949253356484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45934.949253356484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45934.949253356484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45934.949253356484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45934.949253356484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45934.949253356484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45934.949253356484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45934.949253356484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45934.949253356484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45934.949253356484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45934.949253356484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45934.949253356484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45934.949253356484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45934.949253356484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45934.949253356484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45934.949253356484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45934.949253356484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45934.949253356484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45934.949253356484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45934.949253356484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45934.949253356484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45934.949253356484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45934.949253356484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45934.949253356484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45934.949253356484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45934.949253356484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45934.949253356484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45934.949253356484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45934.949253356484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45934.949253356484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45934.949253356484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45934.949253356484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45934.949253356484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45934.949253356484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45934.949253356484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45934.949253356484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45934.949253356484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45934.949253356484</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7: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2025-10-04T19:48:58Z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