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943" documentId="13_ncr:1_{F6CB121F-512D-4AA6-A0C1-0FB36C537598}" xr6:coauthVersionLast="47" xr6:coauthVersionMax="47" xr10:uidLastSave="{69E9B8FB-7605-4508-AF92-C73E7F30C988}"/>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B2" i="6"/>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5" i="2"/>
  <c r="G5" i="2"/>
  <c r="I5" i="2"/>
  <c r="J5" i="2"/>
  <c r="L5" i="2"/>
  <c r="B6" i="2"/>
  <c r="G6" i="2"/>
  <c r="I6" i="2"/>
  <c r="J6" i="2"/>
  <c r="L6" i="2"/>
  <c r="B7" i="2"/>
  <c r="G7" i="2"/>
  <c r="I7" i="2"/>
  <c r="J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<sst xmlns="http://schemas.openxmlformats.org/spreadsheetml/2006/main" count="178584" uniqueCount="39078">
  <si>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</si>
  <si>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</si>
  <si>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</si>
  <si>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</si>
  <si>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</si>
  <si>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</si>
  <si>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</si>
  <si>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</si>
  <si>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</si>
  <si>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</si>
  <si>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</si>
  <si>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</si>
  <si>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</si>
  <si>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</si>
  <si>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</si>
  <si>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</si>
  <si>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</si>
  <si>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</si>
  <si>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</si>
  <si>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</si>
  <si>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</si>
  <si>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</si>
  <si>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</si>
  <si>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</si>
  <si>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</si>
  <si>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</si>
  <si>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</si>
  <si>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</si>
  <si>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</si>
  <si>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</si>
  <si>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</si>
  <si>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</si>
  <si>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</si>
  <si>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</si>
  <si>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</si>
  <si>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</si>
  <si>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</si>
  <si>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</si>
  <si>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</si>
  <si>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</si>
  <si>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</si>
  <si>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</si>
  <si>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</si>
  <si>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</si>
  <si>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</si>
  <si>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</si>
  <si>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</si>
  <si>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</si>
  <si>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</si>
  <si>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</si>
  <si>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</si>
  <si>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</si>
  <si>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</si>
  <si>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</si>
  <si>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</si>
  <si>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</si>
  <si>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</si>
  <si>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</si>
  <si>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</si>
  <si>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</si>
  <si>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</si>
  <si>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</si>
  <si>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</si>
  <si>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</si>
  <si>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</si>
  <si>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</si>
  <si>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</si>
  <si>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</si>
  <si>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</si>
  <si>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</si>
  <si>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</si>
  <si>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</si>
  <si>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</si>
  <si>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</si>
  <si>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</si>
  <si>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</si>
  <si>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</si>
  <si>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</si>
  <si>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</si>
  <si>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</si>
  <si>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</si>
  <si>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</si>
  <si>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</si>
  <si>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</si>
  <si>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</si>
  <si>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</si>
  <si>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</si>
  <si>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</si>
  <si>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</si>
  <si>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</si>
  <si>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</si>
  <si>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</si>
  <si>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</si>
  <si>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</si>
  <si>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</si>
  <si>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</si>
  <si>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</si>
  <si>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</si>
  <si>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</si>
  <si>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</si>
  <si>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</si>
  <si>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</si>
  <si>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</si>
  <si>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</si>
  <si>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</si>
  <si>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</si>
  <si>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</si>
  <si>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</si>
  <si>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</si>
  <si>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</si>
  <si>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</si>
  <si>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</si>
  <si>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</si>
  <si>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</si>
  <si>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</si>
  <si>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</si>
  <si>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</si>
  <si>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</si>
  <si>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</si>
  <si>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</si>
  <si>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</si>
  <si>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</si>
  <si>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</si>
  <si>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</si>
  <si>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</si>
  <si>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</si>
  <si>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</si>
  <si>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</si>
  <si>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</si>
  <si>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</si>
  <si>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</si>
  <si>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</si>
  <si>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</si>
  <si>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</si>
  <si>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</si>
  <si>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</si>
  <si>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</si>
  <si>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</si>
  <si>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</si>
  <si>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</si>
  <si>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</si>
  <si>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</si>
  <si>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</si>
  <si>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</si>
  <si>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</si>
  <si>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</si>
  <si>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</si>
  <si>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</si>
  <si>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</si>
  <si>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</si>
  <si>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</si>
  <si>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</si>
  <si>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</si>
  <si>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</si>
  <si>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</si>
  <si>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</si>
  <si>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</si>
  <si>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</si>
  <si>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</si>
  <si>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</si>
  <si>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</si>
  <si>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</si>
  <si>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</si>
  <si>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</si>
  <si>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</si>
  <si>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</si>
  <si>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</si>
  <si>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</si>
  <si>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</si>
  <si>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</si>
  <si>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</si>
  <si>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</si>
  <si>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</si>
  <si>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</si>
  <si>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</si>
  <si>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</si>
  <si>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</si>
  <si>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</si>
  <si>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</si>
  <si>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</si>
  <si>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</si>
  <si>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</si>
  <si>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</si>
  <si>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</si>
  <si>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</si>
  <si>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</si>
  <si>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</si>
  <si>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</si>
  <si>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</si>
  <si>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</si>
  <si>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</si>
  <si>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</si>
  <si>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</si>
  <si>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</si>
  <si>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</si>
  <si>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</si>
  <si>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</si>
  <si>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</si>
  <si>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</si>
  <si>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</si>
  <si>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</si>
  <si>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</si>
  <si>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</si>
  <si>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</si>
  <si>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</si>
  <si>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</si>
  <si>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</si>
  <si>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</si>
  <si>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</si>
  <si>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</si>
  <si>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</si>
  <si>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</si>
  <si>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</si>
  <si>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</si>
  <si>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</si>
  <si>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</si>
  <si>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</si>
  <si>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</si>
  <si>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</si>
  <si>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</si>
  <si>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</si>
  <si>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</si>
  <si>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</si>
  <si>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</si>
  <si>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</si>
  <si>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</si>
  <si>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</si>
  <si>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</si>
  <si>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</si>
  <si>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</si>
  <si>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</si>
  <si>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</si>
  <si>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</si>
  <si>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</si>
  <si>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</si>
  <si>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</si>
  <si>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</si>
  <si>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</si>
  <si>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</si>
  <si>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</si>
  <si>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</si>
  <si>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</si>
  <si>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</si>
  <si>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</si>
  <si>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</si>
  <si>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</si>
  <si>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</si>
  <si>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</si>
  <si>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</si>
  <si>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</si>
  <si>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</si>
  <si>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</si>
  <si>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</si>
  <si>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</si>
  <si>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</si>
  <si>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</si>
  <si>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</si>
  <si>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</si>
  <si>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</si>
  <si>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</si>
  <si>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</si>
  <si>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</si>
  <si>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</si>
  <si>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</si>
  <si>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</si>
  <si>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</si>
  <si>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</si>
  <si>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</si>
  <si>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</si>
  <si>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</si>
  <si>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</si>
  <si>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</si>
  <si>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</si>
  <si>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</si>
  <si>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</si>
  <si>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</si>
  <si>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</si>
  <si>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</si>
  <si>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</si>
  <si>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</si>
  <si>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</si>
  <si>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</si>
  <si>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</si>
  <si>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</si>
  <si>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</si>
  <si>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</si>
  <si>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</si>
  <si>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</si>
  <si>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</si>
  <si>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</si>
  <si>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</si>
  <si>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</si>
  <si>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</si>
  <si>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</si>
  <si>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</si>
  <si>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</si>
  <si>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</si>
  <si>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</si>
  <si>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</si>
  <si>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</si>
  <si>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</si>
  <si>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</si>
  <si>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</si>
  <si>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</si>
  <si>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</si>
  <si>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</si>
  <si>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</si>
  <si>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</si>
  <si>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</si>
  <si>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</si>
  <si>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</si>
  <si>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</si>
  <si>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</si>
  <si>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</si>
  <si>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</si>
  <si>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</si>
  <si>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</si>
  <si>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</si>
  <si>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</si>
  <si>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</si>
  <si>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</si>
  <si>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</si>
  <si>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</si>
  <si>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</si>
  <si>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</si>
  <si>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</si>
  <si>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</si>
  <si>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</si>
  <si>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</si>
  <si>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</si>
  <si>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</si>
  <si>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</si>
  <si>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</si>
  <si>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</si>
  <si>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</si>
  <si>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</si>
  <si>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</si>
  <si>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</si>
  <si>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</si>
  <si>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</si>
  <si>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</si>
  <si>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</si>
  <si>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</si>
  <si>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</si>
  <si>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</si>
  <si>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</si>
  <si>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</si>
  <si>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</si>
  <si>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</si>
  <si>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</si>
  <si>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</si>
  <si>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</si>
  <si>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</si>
  <si>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</si>
  <si>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</si>
  <si>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</si>
  <si>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</si>
  <si>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</si>
  <si>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</si>
  <si>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</si>
  <si>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</si>
  <si>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</si>
  <si>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</si>
  <si>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</si>
  <si>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</si>
  <si>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</si>
  <si>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</si>
  <si>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</si>
  <si>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</si>
  <si>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</si>
  <si>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</si>
  <si>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</si>
  <si>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</si>
  <si>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</si>
  <si>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</si>
  <si>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</si>
  <si>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</si>
  <si>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</si>
  <si>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</si>
  <si>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</si>
  <si>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</si>
  <si>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</si>
  <si>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</si>
  <si>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</si>
  <si>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</si>
  <si>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</si>
  <si>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</si>
  <si>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</si>
  <si>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</si>
  <si>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</si>
  <si>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</si>
  <si>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</si>
  <si>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</si>
  <si>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</si>
  <si>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</si>
  <si>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</si>
  <si>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</si>
  <si>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</si>
  <si>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</si>
  <si>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</si>
  <si>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</si>
  <si>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</si>
  <si>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</si>
  <si>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</si>
  <si>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</si>
  <si>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</si>
  <si>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</si>
  <si>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</si>
  <si>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</si>
  <si>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</si>
  <si>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</si>
  <si>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</si>
  <si>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</si>
  <si>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</si>
  <si>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</si>
  <si>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</si>
  <si>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</si>
  <si>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</si>
  <si>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</si>
  <si>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</si>
  <si>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</si>
  <si>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</si>
  <si>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</si>
  <si>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</si>
  <si>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</si>
  <si>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</si>
  <si>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</si>
  <si>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</si>
  <si>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</si>
  <si>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</si>
  <si>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</si>
  <si>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</si>
  <si>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</si>
  <si>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</si>
  <si>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</si>
  <si>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</si>
  <si>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</si>
  <si>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</si>
  <si>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</si>
  <si>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</si>
  <si>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</si>
  <si>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</si>
  <si>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</si>
  <si>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</si>
  <si>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</si>
  <si>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</si>
  <si>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</si>
  <si>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</si>
  <si>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</si>
  <si>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</si>
  <si>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</si>
  <si>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</si>
  <si>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</si>
  <si>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</si>
  <si>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</si>
  <si>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</si>
  <si>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</si>
  <si>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</si>
  <si>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</si>
  <si>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</si>
  <si>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</si>
  <si>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</si>
  <si>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</si>
  <si>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</si>
  <si>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</si>
  <si>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</si>
  <si>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</si>
  <si>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</si>
  <si>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</si>
  <si>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</si>
  <si>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</si>
  <si>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</si>
  <si>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</si>
  <si>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</si>
  <si>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</si>
  <si>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</si>
  <si>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</si>
  <si>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</si>
  <si>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</si>
  <si>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</si>
  <si>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</si>
  <si>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</si>
  <si>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</si>
  <si>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</si>
  <si>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</si>
  <si>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</si>
  <si>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</si>
  <si>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</si>
  <si>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</si>
  <si>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</si>
  <si>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</si>
  <si>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</si>
  <si>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</si>
  <si>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</si>
  <si>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</si>
  <si>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</si>
  <si>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</si>
  <si>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</si>
  <si>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</si>
  <si>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</si>
  <si>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</si>
  <si>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</si>
  <si>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</si>
  <si>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</si>
  <si>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</si>
  <si>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</si>
  <si>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</si>
  <si>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</si>
  <si>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</si>
  <si>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</si>
  <si>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</si>
  <si>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</si>
  <si>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</si>
  <si>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</si>
  <si>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</si>
  <si>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</si>
  <si>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</si>
  <si>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</si>
  <si>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</si>
  <si>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</si>
  <si>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</si>
  <si>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</si>
  <si>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</si>
  <si>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</si>
  <si>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</si>
  <si>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</si>
  <si>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</si>
  <si>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</si>
  <si>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</si>
  <si>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</si>
  <si>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</si>
  <si>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</si>
  <si>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</si>
  <si>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</si>
  <si>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</si>
  <si>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</si>
  <si>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</si>
  <si>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</si>
  <si>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</si>
  <si>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</si>
  <si>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</si>
  <si>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</si>
  <si>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</si>
  <si>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</si>
  <si>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</si>
  <si>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</si>
  <si>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</si>
  <si>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</si>
  <si>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</si>
  <si>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</si>
  <si>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</si>
  <si>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</si>
  <si>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</si>
  <si>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</si>
  <si>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</si>
  <si>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</si>
  <si>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</si>
  <si>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</si>
  <si>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</si>
  <si>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</si>
  <si>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</si>
  <si>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</si>
  <si>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</si>
  <si>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</si>
  <si>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</si>
  <si>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</si>
  <si>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</si>
  <si>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</si>
  <si>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</si>
  <si>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</si>
  <si>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</si>
  <si>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</si>
  <si>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</si>
  <si>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</si>
  <si>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</si>
  <si>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</si>
  <si>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</si>
  <si>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</si>
  <si>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</si>
  <si>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</si>
  <si>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</si>
  <si>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</si>
  <si>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</si>
  <si>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</si>
  <si>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</si>
  <si>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</si>
  <si>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</si>
  <si>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</si>
  <si>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</si>
  <si>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</si>
  <si>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</si>
  <si>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</si>
  <si>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</si>
  <si>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</si>
  <si>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</si>
  <si>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</si>
  <si>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</si>
  <si>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</si>
  <si>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</si>
  <si>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</si>
  <si>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</si>
  <si>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</si>
  <si>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</si>
  <si>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</si>
  <si>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</si>
  <si>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</si>
  <si>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</si>
  <si>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</si>
  <si>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</si>
  <si>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</si>
  <si>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</si>
  <si>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</si>
  <si>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</si>
  <si>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</si>
  <si>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</si>
  <si>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</si>
  <si>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</si>
  <si>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</si>
  <si>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</si>
  <si>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</si>
  <si>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</si>
  <si>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</si>
  <si>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</si>
  <si>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</si>
  <si>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</si>
  <si>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</si>
  <si>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</si>
  <si>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</si>
  <si>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</si>
  <si>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</si>
  <si>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</si>
  <si>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</si>
  <si>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</si>
  <si>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</si>
  <si>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</si>
  <si>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</si>
  <si>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</si>
  <si>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</si>
  <si>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</si>
  <si>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</si>
  <si>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</si>
  <si>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</si>
  <si>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</si>
  <si>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</si>
  <si>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</si>
  <si>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</si>
  <si>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</si>
  <si>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</si>
  <si>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</si>
  <si>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</si>
  <si>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</si>
  <si>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</si>
  <si>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</si>
  <si>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</si>
  <si>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</si>
  <si>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</si>
  <si>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</si>
  <si>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</si>
  <si>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</si>
  <si>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</si>
  <si>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</si>
  <si>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</si>
  <si>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</si>
  <si>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</si>
  <si>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</si>
  <si>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</si>
  <si>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</si>
  <si>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</si>
  <si>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</si>
  <si>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</si>
  <si>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</si>
  <si>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</si>
  <si>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</si>
  <si>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</si>
  <si>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</si>
  <si>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</si>
  <si>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</si>
  <si>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</si>
  <si>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</si>
  <si>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</si>
  <si>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</si>
  <si>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</si>
  <si>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</si>
  <si>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</si>
  <si>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</si>
  <si>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</si>
  <si>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</si>
  <si>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</si>
  <si>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</si>
  <si>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</si>
  <si>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</si>
  <si>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</si>
  <si>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</si>
  <si>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</si>
  <si>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</si>
  <si>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</si>
  <si>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</si>
  <si>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</si>
  <si>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</si>
  <si>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</si>
  <si>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</si>
  <si>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</si>
  <si>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</si>
  <si>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</si>
  <si>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</si>
  <si>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</si>
  <si>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</si>
  <si>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</si>
  <si>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</si>
  <si>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</si>
  <si>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</si>
  <si>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</si>
  <si>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</si>
  <si>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</si>
  <si>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</si>
  <si>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</si>
  <si>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</si>
  <si>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</si>
  <si>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</si>
  <si>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</si>
  <si>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</si>
  <si>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</si>
  <si>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</si>
  <si>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</si>
  <si>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</si>
  <si>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</si>
  <si>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</si>
  <si>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</si>
  <si>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</si>
  <si>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</si>
  <si>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</si>
  <si>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</si>
  <si>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</si>
  <si>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</si>
  <si>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</si>
  <si>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</si>
  <si>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</si>
  <si>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</si>
  <si>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</si>
  <si>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</si>
  <si>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</si>
  <si>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</si>
  <si>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</si>
  <si>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</si>
  <si>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</si>
  <si>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</si>
  <si>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</si>
  <si>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</si>
  <si>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</si>
  <si>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</si>
  <si>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</si>
  <si>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</si>
  <si>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</si>
  <si>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</si>
  <si>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</si>
  <si>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</si>
  <si>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</si>
  <si>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</si>
  <si>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</si>
  <si>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</si>
  <si>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</si>
  <si>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</si>
  <si>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</si>
  <si>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</si>
  <si>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</si>
  <si>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</si>
  <si>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</si>
  <si>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</si>
  <si>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</si>
  <si>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</si>
  <si>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</si>
  <si>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</si>
  <si>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</si>
  <si>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</si>
  <si>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</si>
  <si>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</si>
  <si>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</si>
  <si>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</si>
  <si>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</si>
  <si>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</si>
  <si>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</si>
  <si>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</si>
  <si>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</si>
  <si>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</si>
  <si>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</si>
  <si>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</si>
  <si>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</si>
  <si>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</si>
  <si>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</si>
  <si>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</si>
  <si>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</si>
  <si>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</si>
  <si>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</si>
  <si>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</si>
  <si>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</si>
  <si>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</si>
  <si>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</si>
  <si>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</si>
  <si>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</si>
  <si>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</si>
  <si>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</si>
  <si>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</si>
  <si>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</si>
  <si>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</si>
  <si>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</si>
  <si>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</si>
  <si>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</si>
  <si>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</si>
  <si>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</si>
  <si>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</si>
  <si>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</si>
  <si>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</si>
  <si>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</si>
  <si>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</si>
  <si>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</si>
  <si>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</si>
  <si>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</si>
  <si>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</si>
  <si>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</si>
  <si>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</si>
  <si>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</si>
  <si>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</si>
  <si>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</si>
  <si>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</si>
  <si>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</si>
  <si>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</si>
  <si>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</si>
  <si>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</si>
  <si>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</si>
  <si>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</si>
  <si>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</si>
  <si>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</si>
  <si>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</si>
  <si>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</si>
  <si>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</si>
  <si>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</si>
  <si>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</si>
  <si>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</si>
  <si>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</si>
  <si>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</si>
  <si>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</si>
  <si>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</si>
  <si>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</si>
  <si>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</si>
  <si>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</si>
  <si>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</si>
  <si>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</si>
  <si>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</si>
  <si>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</si>
  <si>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</si>
  <si>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</si>
  <si>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</si>
  <si>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</si>
  <si>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</si>
  <si>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</si>
  <si>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</si>
  <si>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</si>
  <si>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</si>
  <si>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</si>
  <si>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</si>
  <si>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</si>
  <si>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</si>
  <si>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</si>
  <si>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</si>
  <si>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</si>
  <si>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</si>
  <si>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</si>
  <si>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</si>
  <si>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</si>
  <si>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</si>
  <si>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</si>
  <si>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</si>
  <si>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</si>
  <si>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</si>
  <si>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</si>
  <si>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</si>
  <si>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</si>
  <si>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</si>
  <si>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</si>
  <si>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</si>
  <si>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</si>
  <si>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</si>
  <si>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</si>
  <si>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</si>
  <si>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</si>
  <si>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</si>
  <si>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</si>
  <si>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</si>
  <si>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</si>
  <si>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</si>
  <si>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</si>
  <si>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</si>
  <si>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</si>
  <si>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</si>
  <si>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</si>
  <si>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</si>
  <si>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</si>
  <si>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</si>
  <si>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</si>
  <si>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</si>
  <si>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</si>
  <si>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</si>
  <si>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</si>
  <si>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</si>
  <si>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</si>
  <si>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</si>
  <si>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</si>
  <si>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</si>
  <si>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</si>
  <si>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</si>
  <si>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</si>
  <si>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</si>
  <si>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</si>
  <si>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</si>
  <si>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</si>
  <si>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</si>
  <si>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</si>
  <si>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</si>
  <si>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</si>
  <si>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</si>
  <si>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</si>
  <si>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</si>
  <si>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</si>
  <si>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</si>
  <si>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</si>
  <si>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</si>
  <si>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</si>
  <si>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</si>
  <si>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</si>
  <si>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</si>
  <si>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</si>
  <si>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</si>
  <si>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</si>
  <si>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</si>
  <si>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</si>
  <si>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</si>
  <si>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</si>
  <si>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</si>
  <si>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</si>
  <si>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</si>
  <si>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</si>
  <si>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</si>
  <si>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</si>
  <si>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</si>
  <si>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</si>
  <si>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</si>
  <si>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</si>
  <si>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</si>
  <si>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</si>
  <si>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</si>
  <si>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</si>
  <si>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</si>
  <si>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</si>
  <si>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</si>
  <si>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</si>
  <si>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</si>
  <si>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</si>
  <si>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</si>
  <si>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</si>
  <si>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</si>
  <si>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</si>
  <si>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</si>
  <si>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</si>
  <si>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</si>
  <si>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</si>
  <si>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</si>
  <si>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</si>
  <si>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</si>
  <si>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</si>
  <si>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</si>
  <si>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</si>
  <si>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</si>
  <si>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</si>
  <si>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</si>
  <si>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</si>
  <si>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</si>
  <si>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</si>
  <si>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</si>
  <si>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</si>
  <si>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</si>
  <si>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</si>
  <si>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</si>
  <si>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</si>
  <si>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</si>
  <si>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</si>
  <si>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</si>
  <si>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</si>
  <si>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</si>
  <si>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</si>
  <si>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</si>
  <si>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</si>
  <si>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</si>
  <si>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</si>
  <si>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</si>
  <si>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</si>
  <si>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</si>
  <si>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</si>
  <si>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</si>
  <si>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</si>
  <si>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</si>
  <si>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</si>
  <si>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</si>
  <si>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</si>
  <si>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</si>
  <si>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</si>
  <si>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</si>
  <si>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</si>
  <si>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</si>
  <si>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</si>
  <si>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</si>
  <si>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</si>
  <si>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</si>
  <si>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</si>
  <si>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</si>
  <si>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</si>
  <si>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</si>
  <si>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</si>
  <si>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</si>
  <si>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</si>
  <si>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</si>
  <si>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</si>
  <si>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</si>
  <si>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</si>
  <si>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</si>
  <si>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</si>
  <si>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</si>
  <si>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</si>
  <si>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</si>
  <si>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</si>
  <si>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</si>
  <si>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</si>
  <si>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</si>
  <si>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</si>
  <si>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</si>
  <si>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</si>
  <si>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</si>
  <si>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</si>
  <si>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</si>
  <si>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</si>
  <si>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</si>
  <si>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</si>
  <si>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</si>
  <si>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</si>
  <si>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</si>
  <si>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</si>
  <si>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</si>
  <si>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</si>
  <si>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</si>
  <si>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</si>
  <si>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</si>
  <si>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</si>
  <si>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</si>
  <si>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</si>
  <si>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</si>
  <si>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</si>
  <si>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</si>
  <si>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</si>
  <si>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</si>
  <si>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</si>
  <si>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</si>
  <si>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</si>
  <si>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</si>
  <si>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</si>
  <si>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</si>
  <si>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</si>
  <si>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</si>
  <si>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</si>
  <si>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</si>
  <si>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</si>
  <si>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</si>
  <si>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</si>
  <si>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</si>
  <si>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</si>
  <si>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</si>
  <si>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</si>
  <si>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</si>
  <si>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</si>
  <si>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</si>
  <si>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</si>
  <si>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</si>
  <si>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</si>
  <si>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</si>
  <si>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</si>
  <si>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</si>
  <si>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</si>
  <si>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</si>
  <si>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</si>
  <si>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</si>
  <si>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</si>
  <si>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</si>
  <si>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</si>
  <si>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</si>
  <si>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</si>
  <si>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</si>
  <si>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</si>
  <si>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</si>
  <si>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</si>
  <si>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</si>
  <si>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</si>
  <si>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</si>
  <si>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</si>
  <si>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</si>
  <si>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</si>
  <si>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</si>
  <si>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</si>
  <si>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</si>
  <si>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</si>
  <si>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</si>
  <si>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</si>
  <si>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</si>
  <si>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</si>
  <si>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</si>
  <si>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</si>
  <si>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</si>
  <si>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</si>
  <si>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</si>
  <si>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</si>
  <si>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</si>
  <si>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</si>
  <si>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</si>
  <si>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</si>
  <si>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</si>
  <si>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</si>
  <si>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</si>
  <si>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</si>
  <si>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</si>
  <si>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</si>
  <si>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</si>
  <si>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</si>
  <si>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</si>
  <si>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</si>
  <si>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</si>
  <si>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</si>
  <si>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</si>
  <si>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</si>
  <si>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</si>
  <si>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</si>
  <si>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</si>
  <si>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</si>
  <si>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</si>
  <si>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</si>
  <si>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</si>
  <si>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</si>
  <si>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</si>
  <si>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</si>
  <si>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</si>
  <si>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</si>
  <si>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</si>
  <si>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</si>
  <si>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</si>
  <si>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</si>
  <si>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</si>
  <si>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</si>
  <si>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</si>
  <si>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</si>
  <si>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</si>
  <si>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</si>
  <si>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</si>
  <si>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</si>
  <si>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</si>
  <si>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</si>
  <si>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</si>
  <si>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</si>
  <si>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</si>
  <si>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</si>
  <si>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</si>
  <si>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</si>
  <si>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</si>
  <si>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</si>
  <si>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</si>
  <si>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</si>
  <si>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</si>
  <si>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</si>
  <si>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</si>
  <si>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</si>
  <si>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</si>
  <si>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</si>
  <si>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</si>
  <si>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</si>
  <si>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</si>
  <si>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</si>
  <si>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</si>
  <si>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</si>
  <si>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</si>
  <si>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</si>
  <si>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</si>
  <si>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</si>
  <si>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</si>
  <si>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</si>
  <si>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</si>
  <si>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</si>
  <si>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</si>
  <si>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</si>
  <si>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</si>
  <si>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</si>
  <si>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</si>
  <si>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</si>
  <si>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</si>
  <si>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</si>
  <si>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</si>
  <si>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</si>
  <si>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</si>
  <si>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</si>
  <si>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</si>
  <si>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</si>
  <si>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</si>
  <si>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</si>
  <si>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</si>
  <si>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</si>
  <si>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</si>
  <si>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</si>
  <si>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</si>
  <si>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</si>
  <si>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</si>
  <si>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</si>
  <si>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</si>
  <si>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</si>
  <si>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</si>
  <si>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</si>
  <si>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</si>
  <si>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</si>
  <si>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</si>
  <si>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</si>
  <si>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</si>
  <si>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</si>
  <si>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</si>
  <si>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</si>
  <si>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</si>
  <si>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</si>
  <si>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</si>
  <si>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</si>
  <si>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</si>
  <si>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</si>
  <si>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</si>
  <si>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</si>
  <si>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</si>
  <si>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</si>
  <si>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</si>
  <si>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</si>
  <si>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</si>
  <si>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</si>
  <si>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</si>
  <si>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</si>
  <si>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</si>
  <si>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</si>
  <si>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</si>
  <si>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</si>
  <si>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</si>
  <si>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</si>
  <si>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</si>
  <si>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</si>
  <si>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</si>
  <si>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</si>
  <si>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</si>
  <si>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</si>
  <si>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</si>
  <si>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</si>
  <si>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</si>
  <si>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</si>
  <si>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</si>
  <si>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</si>
  <si>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</si>
  <si>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</si>
  <si>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</si>
  <si>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</si>
  <si>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</si>
  <si>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</si>
  <si>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</si>
  <si>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</si>
  <si>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</si>
  <si>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</si>
  <si>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</si>
  <si>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</si>
  <si>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</si>
  <si>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</si>
  <si>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</si>
  <si>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</si>
  <si>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</si>
  <si>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</si>
  <si>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</si>
  <si>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</si>
  <si>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</si>
  <si>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</si>
  <si>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</si>
  <si>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</si>
  <si>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</si>
  <si>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</si>
  <si>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</si>
  <si>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</si>
  <si>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</si>
  <si>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</si>
  <si>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</si>
  <si>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</si>
  <si>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</si>
  <si>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</si>
  <si>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</si>
  <si>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</si>
  <si>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</si>
  <si>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</si>
  <si>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</si>
  <si>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</si>
  <si>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</si>
  <si>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</si>
  <si>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</si>
  <si>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</si>
  <si>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</si>
  <si>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</si>
  <si>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</si>
  <si>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</si>
  <si>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</si>
  <si>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</si>
  <si>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</si>
  <si>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</si>
  <si>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</si>
  <si>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</si>
  <si>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</si>
  <si>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</si>
  <si>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</si>
  <si>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</si>
  <si>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</si>
  <si>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</si>
  <si>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</si>
  <si>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</si>
  <si>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</si>
  <si>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</si>
  <si>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</si>
  <si>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</si>
  <si>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</si>
  <si>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</si>
  <si>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</si>
  <si>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</si>
  <si>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</si>
  <si>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</si>
  <si>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</si>
  <si>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</si>
  <si>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</si>
  <si>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</si>
  <si>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</si>
  <si>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</si>
  <si>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</si>
  <si>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</si>
  <si>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</si>
  <si>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</si>
  <si>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</si>
  <si>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</si>
  <si>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</si>
  <si>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</si>
  <si>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</si>
  <si>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</si>
  <si>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</si>
  <si>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</si>
  <si>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</si>
  <si>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</si>
  <si>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</si>
  <si>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</si>
  <si>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</si>
  <si>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</si>
  <si>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</si>
  <si>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</si>
  <si>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</si>
  <si>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</si>
  <si>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</si>
  <si>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</si>
  <si>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</si>
  <si>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</si>
  <si>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</si>
  <si>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</si>
  <si>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</si>
  <si>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</si>
  <si>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</si>
  <si>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</si>
  <si>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</si>
  <si>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</si>
  <si>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</si>
  <si>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</si>
  <si>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</si>
  <si>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</si>
  <si>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</si>
  <si>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</si>
  <si>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</si>
  <si>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</si>
  <si>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</si>
  <si>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</si>
  <si>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</si>
  <si>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</si>
  <si>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</si>
  <si>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</si>
  <si>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</si>
  <si>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</si>
  <si>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</si>
  <si>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</si>
  <si>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</si>
  <si>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</si>
  <si>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</si>
  <si>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</si>
  <si>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</si>
  <si>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</si>
  <si>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</si>
  <si>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</si>
  <si>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</si>
  <si>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</si>
  <si>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</si>
  <si>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</si>
  <si>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</si>
  <si>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</si>
  <si>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</si>
  <si>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</si>
  <si>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</si>
  <si>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</si>
  <si>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</si>
  <si>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</si>
  <si>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</si>
  <si>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</si>
  <si>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</si>
  <si>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</si>
  <si>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</si>
  <si>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</si>
  <si>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</si>
  <si>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</si>
  <si>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</si>
  <si>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</si>
  <si>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</si>
  <si>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</si>
  <si>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</si>
  <si>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</si>
  <si>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</si>
  <si>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</si>
  <si>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</si>
  <si>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</si>
  <si>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</si>
  <si>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</si>
  <si>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</si>
  <si>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</si>
  <si>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</si>
  <si>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</si>
  <si>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</si>
  <si>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</si>
  <si>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</si>
  <si>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</si>
  <si>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</si>
  <si>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</si>
  <si>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</si>
  <si>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</si>
  <si>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</si>
  <si>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</si>
  <si>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</si>
  <si>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</si>
  <si>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</si>
  <si>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</si>
  <si>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</si>
  <si>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</si>
  <si>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</si>
  <si>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</si>
  <si>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</si>
  <si>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</si>
  <si>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</si>
  <si>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</si>
  <si>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</si>
  <si>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</si>
  <si>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</si>
  <si>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</si>
  <si>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</si>
  <si>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</si>
  <si>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</si>
  <si>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</si>
  <si>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</si>
  <si>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</si>
  <si>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</si>
  <si>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</si>
  <si>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</si>
  <si>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</si>
  <si>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</si>
  <si>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</si>
  <si>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</si>
  <si>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</si>
  <si>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</si>
  <si>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</si>
  <si>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</si>
  <si>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</si>
  <si>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</si>
  <si>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</si>
  <si>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</si>
  <si>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</si>
  <si>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</si>
  <si>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</si>
  <si>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</si>
  <si>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</si>
  <si>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</si>
  <si>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</si>
  <si>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</si>
  <si>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</si>
  <si>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</si>
  <si>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</si>
  <si>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</si>
  <si>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</si>
  <si>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</si>
  <si>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</si>
  <si>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</si>
  <si>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</si>
  <si>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</si>
  <si>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</si>
  <si>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</si>
  <si>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</si>
  <si>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</si>
  <si>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</si>
  <si>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</si>
  <si>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</si>
  <si>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</si>
  <si>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</si>
  <si>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</si>
  <si>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</si>
  <si>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</si>
  <si>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</si>
  <si>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</si>
  <si>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</si>
  <si>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</si>
  <si>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</si>
  <si>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</si>
  <si>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</si>
  <si>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</si>
  <si>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</si>
  <si>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</si>
  <si>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</si>
  <si>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</si>
  <si>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</si>
  <si>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</si>
  <si>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</si>
  <si>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</si>
  <si>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</si>
  <si>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</si>
  <si>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</si>
  <si>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</si>
  <si>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</si>
  <si>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</si>
  <si>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</si>
  <si>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</si>
  <si>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</si>
  <si>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</si>
  <si>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</si>
  <si>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</si>
  <si>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</si>
  <si>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</si>
  <si>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</si>
  <si>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</si>
  <si>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</si>
  <si>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</si>
  <si>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</si>
  <si>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</si>
  <si>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</si>
  <si>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</si>
  <si>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</si>
  <si>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</si>
  <si>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</si>
  <si>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</si>
  <si>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</si>
  <si>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</si>
  <si>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</si>
  <si>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</si>
  <si>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</si>
  <si>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</si>
  <si>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</si>
  <si>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</si>
  <si>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</si>
  <si>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</si>
  <si>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</si>
  <si>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</si>
  <si>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</si>
  <si>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</si>
  <si>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</si>
  <si>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</si>
  <si>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</si>
  <si>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</si>
  <si>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</si>
  <si>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</si>
  <si>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</si>
  <si>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</si>
  <si>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</si>
  <si>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</si>
  <si>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</si>
  <si>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</si>
  <si>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</si>
  <si>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</si>
  <si>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</si>
  <si>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</si>
  <si>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</si>
  <si>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</si>
  <si>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</si>
  <si>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</si>
  <si>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</si>
  <si>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</si>
  <si>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</si>
  <si>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</si>
  <si>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</si>
  <si>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</si>
  <si>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</si>
  <si>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</si>
  <si>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</si>
  <si>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</si>
  <si>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</si>
  <si>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</si>
  <si>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</si>
  <si>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</si>
  <si>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</si>
  <si>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</si>
  <si>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</si>
  <si>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</si>
  <si>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</si>
  <si>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</si>
  <si>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</si>
  <si>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</si>
  <si>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</si>
  <si>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</si>
  <si>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</si>
  <si>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</si>
  <si>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</si>
  <si>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</si>
  <si>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</si>
  <si>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</si>
  <si>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</si>
  <si>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</si>
  <si>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</si>
  <si>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</si>
  <si>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</si>
  <si>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</si>
  <si>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</si>
  <si>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</si>
  <si>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</si>
  <si>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</si>
  <si>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</si>
  <si>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</si>
  <si>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</si>
  <si>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</si>
  <si>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</si>
  <si>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</si>
  <si>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</si>
  <si>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</si>
  <si>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</si>
  <si>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</si>
  <si>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</si>
  <si>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</si>
  <si>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</si>
  <si>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</si>
  <si>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</si>
  <si>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</si>
  <si>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</si>
  <si>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</si>
  <si>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</si>
  <si>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</si>
  <si>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</si>
  <si>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</si>
  <si>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</si>
  <si>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</si>
  <si>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</si>
  <si>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</si>
  <si>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</si>
  <si>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</si>
  <si>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</si>
  <si>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</si>
  <si>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</si>
  <si>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</si>
  <si>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</si>
  <si>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</si>
  <si>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</si>
  <si>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</si>
  <si>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</si>
  <si>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</si>
  <si>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</si>
  <si>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</si>
  <si>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</si>
  <si>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</si>
  <si>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</si>
  <si>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</si>
  <si>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</si>
  <si>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</si>
  <si>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</si>
  <si>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</si>
  <si>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</si>
  <si>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</si>
  <si>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</si>
  <si>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</si>
  <si>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</si>
  <si>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</si>
  <si>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</si>
  <si>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</si>
  <si>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</si>
  <si>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</si>
  <si>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</si>
  <si>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</si>
  <si>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</si>
  <si>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</si>
  <si>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</si>
  <si>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</si>
  <si>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</si>
  <si>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</si>
  <si>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</si>
  <si>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</si>
  <si>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</si>
  <si>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</si>
  <si>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</si>
  <si>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</si>
  <si>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</si>
  <si>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</si>
  <si>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</si>
  <si>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</si>
  <si>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</si>
  <si>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</si>
  <si>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</si>
  <si>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</si>
  <si>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</si>
  <si>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</si>
  <si>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</si>
  <si>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</si>
  <si>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</si>
  <si>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</si>
  <si>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</si>
  <si>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</si>
  <si>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</si>
  <si>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</si>
  <si>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</si>
  <si>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</si>
  <si>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</si>
  <si>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</si>
  <si>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</si>
  <si>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</si>
  <si>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</si>
  <si>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</si>
  <si>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</si>
  <si>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</si>
  <si>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</si>
  <si>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</si>
  <si>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</si>
  <si>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</si>
  <si>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</si>
  <si>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</si>
  <si>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</si>
  <si>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</si>
  <si>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</si>
  <si>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</si>
  <si>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</si>
  <si>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</si>
  <si>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</si>
  <si>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</si>
  <si>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</si>
  <si>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</si>
  <si>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</si>
  <si>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</si>
  <si>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</si>
  <si>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</si>
  <si>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</si>
  <si>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</si>
  <si>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</si>
  <si>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</si>
  <si>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</si>
  <si>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</si>
  <si>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</si>
  <si>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</si>
  <si>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</si>
  <si>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</si>
  <si>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</si>
  <si>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</si>
  <si>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</si>
  <si>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</si>
  <si>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</si>
  <si>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</si>
  <si>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</si>
  <si>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</si>
  <si>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</si>
  <si>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</si>
  <si>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</si>
  <si>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</si>
  <si>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</si>
  <si>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</si>
  <si>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</si>
  <si>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</si>
  <si>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</si>
  <si>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</si>
  <si>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</si>
  <si>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</si>
  <si>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</si>
  <si>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</si>
  <si>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</si>
  <si>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</si>
  <si>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</si>
  <si>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</si>
  <si>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</si>
  <si>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</si>
  <si>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</si>
  <si>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</si>
  <si>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</si>
  <si>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</si>
  <si>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</si>
  <si>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</si>
  <si>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</si>
  <si>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</si>
  <si>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</si>
  <si>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</si>
  <si>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</si>
  <si>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</si>
  <si>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</si>
  <si>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</si>
  <si>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</si>
  <si>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</si>
  <si>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</si>
  <si>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</si>
  <si>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</si>
  <si>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</si>
  <si>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</si>
  <si>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</si>
  <si>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</si>
  <si>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</si>
  <si>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</si>
  <si>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</si>
  <si>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</si>
  <si>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</si>
  <si>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</si>
  <si>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</si>
  <si>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</si>
  <si>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</si>
  <si>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</si>
  <si>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</si>
  <si>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</si>
  <si>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</si>
  <si>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</si>
  <si>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</si>
  <si>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</si>
  <si>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</si>
  <si>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</si>
  <si>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</si>
  <si>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</si>
  <si>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</si>
  <si>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</si>
  <si>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</si>
  <si>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</si>
  <si>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</si>
  <si>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</si>
  <si>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</si>
  <si>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</si>
  <si>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</si>
  <si>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</si>
  <si>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</si>
  <si>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</si>
  <si>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</si>
  <si>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</si>
  <si>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</si>
  <si>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</si>
  <si>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</si>
  <si>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</si>
  <si>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</si>
  <si>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</si>
  <si>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</si>
  <si>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</si>
  <si>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</si>
  <si>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</si>
  <si>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</si>
  <si>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</si>
  <si>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</si>
  <si>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</si>
  <si>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</si>
  <si>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</si>
  <si>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</si>
  <si>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</si>
  <si>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</si>
  <si>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</si>
  <si>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</si>
  <si>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</si>
  <si>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</si>
  <si>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</si>
  <si>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</si>
  <si>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</si>
  <si>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</si>
  <si>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</si>
  <si>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</si>
  <si>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</si>
  <si>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</si>
  <si>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</si>
  <si>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</si>
  <si>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</si>
  <si>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</si>
  <si>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</si>
  <si>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</si>
  <si>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</si>
  <si>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</si>
  <si>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</si>
  <si>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</si>
  <si>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</si>
  <si>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</si>
  <si>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</si>
  <si>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</si>
  <si>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</si>
  <si>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</si>
  <si>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</si>
  <si>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</si>
  <si>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</si>
  <si>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</si>
  <si>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</si>
  <si>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</si>
  <si>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</si>
  <si>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</si>
  <si>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</si>
  <si>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</si>
  <si>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</si>
  <si>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</si>
  <si>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</si>
  <si>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</si>
  <si>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</si>
  <si>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</si>
  <si>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</si>
  <si>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</si>
  <si>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</si>
  <si>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</si>
  <si>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</si>
  <si>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</si>
  <si>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</si>
  <si>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</si>
  <si>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</si>
  <si>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</si>
  <si>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</si>
  <si>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</si>
  <si>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</si>
  <si>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</si>
  <si>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</si>
  <si>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</si>
  <si>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</si>
  <si>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</si>
  <si>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</si>
  <si>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</si>
  <si>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</si>
  <si>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</si>
  <si>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</si>
  <si>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</si>
  <si>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</si>
  <si>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</si>
  <si>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</si>
  <si>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</si>
  <si>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</si>
  <si>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</si>
  <si>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</si>
  <si>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</si>
  <si>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</si>
  <si>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</si>
  <si>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</si>
  <si>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</si>
  <si>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</si>
  <si>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</si>
  <si>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</si>
  <si>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</si>
  <si>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</si>
  <si>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</si>
  <si>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</si>
  <si>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</si>
  <si>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</si>
  <si>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</si>
  <si>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</si>
  <si>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</si>
  <si>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</si>
  <si>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</si>
  <si>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</si>
  <si>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</si>
  <si>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</si>
  <si>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</si>
  <si>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</si>
  <si>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</si>
  <si>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</si>
  <si>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</si>
  <si>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</si>
  <si>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</si>
  <si>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</si>
  <si>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</si>
  <si>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</si>
  <si>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</si>
  <si>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</si>
  <si>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</si>
  <si>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</si>
  <si>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</si>
  <si>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</si>
  <si>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</si>
  <si>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</si>
  <si>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</si>
  <si>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</si>
  <si>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</si>
  <si>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</si>
  <si>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</si>
  <si>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</si>
  <si>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</si>
  <si>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</si>
  <si>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</si>
  <si>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</si>
  <si>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</si>
  <si>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</si>
  <si>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</si>
  <si>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</si>
  <si>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</si>
  <si>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</si>
  <si>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</si>
  <si>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</si>
  <si>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</si>
  <si>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</si>
  <si>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</si>
  <si>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</si>
  <si>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</si>
  <si>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</si>
  <si>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</si>
  <si>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</si>
  <si>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</si>
  <si>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</si>
  <si>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</si>
  <si>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</si>
  <si>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</si>
  <si>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</si>
  <si>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</si>
  <si>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</si>
  <si>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</si>
  <si>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</si>
  <si>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</si>
  <si>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</si>
  <si>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</si>
  <si>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</si>
  <si>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</si>
  <si>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</si>
  <si>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</si>
  <si>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</si>
  <si>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</si>
  <si>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</si>
  <si>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</si>
  <si>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</si>
  <si>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</si>
  <si>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</si>
  <si>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</si>
  <si>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</si>
  <si>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</si>
  <si>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</si>
  <si>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</si>
  <si>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</si>
  <si>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</si>
  <si>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</si>
  <si>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</si>
  <si>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</si>
  <si>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</si>
  <si>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</si>
  <si>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</si>
  <si>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</si>
  <si>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</si>
  <si>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</si>
  <si>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</si>
  <si>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</si>
  <si>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</si>
  <si>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</si>
  <si>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</si>
  <si>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</si>
  <si>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</si>
  <si>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</si>
  <si>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</si>
  <si>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</si>
  <si>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</si>
  <si>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</si>
  <si>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</si>
  <si>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</si>
  <si>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</si>
  <si>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</si>
  <si>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</si>
  <si>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</si>
  <si>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</si>
  <si>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</si>
  <si>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</si>
  <si>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</si>
  <si>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</si>
  <si>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</si>
  <si>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</si>
  <si>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</si>
  <si>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</si>
  <si>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</si>
  <si>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</si>
  <si>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</si>
  <si>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</si>
  <si>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</si>
  <si>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</si>
  <si>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</si>
  <si>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</si>
  <si>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</si>
  <si>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</si>
  <si>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</si>
  <si>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</si>
  <si>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</si>
  <si>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</si>
  <si>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</si>
  <si>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</si>
  <si>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</si>
  <si>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</si>
  <si>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</si>
  <si>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</si>
  <si>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</si>
  <si>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</si>
  <si>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</si>
  <si>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</si>
  <si>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</si>
  <si>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</si>
  <si>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</si>
  <si>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</si>
  <si>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</si>
  <si>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</si>
  <si>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</si>
  <si>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</si>
  <si>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</si>
  <si>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</si>
  <si>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</si>
  <si>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</si>
  <si>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</si>
  <si>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</si>
  <si>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</si>
  <si>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</si>
  <si>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</si>
  <si>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</si>
  <si>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</si>
  <si>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</si>
  <si>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</si>
  <si>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</si>
  <si>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</si>
  <si>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</si>
  <si>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</si>
  <si>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</si>
  <si>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</si>
  <si>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</si>
  <si>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</si>
  <si>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</si>
  <si>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</si>
  <si>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</si>
  <si>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</si>
  <si>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</si>
  <si>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</si>
  <si>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</si>
  <si>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</si>
  <si>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</si>
  <si>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</si>
  <si>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</si>
  <si>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</si>
  <si>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</si>
  <si>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</si>
  <si>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</si>
  <si>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</si>
  <si>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</si>
  <si>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</si>
  <si>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</si>
  <si>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</si>
  <si>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</si>
  <si>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</si>
  <si>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</si>
  <si>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</si>
  <si>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</si>
  <si>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</si>
  <si>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</si>
  <si>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</si>
  <si>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</si>
  <si>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</si>
  <si>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</si>
  <si>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</si>
  <si>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</si>
  <si>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</si>
  <si>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</si>
  <si>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</si>
  <si>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</si>
  <si>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</si>
  <si>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</si>
  <si>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</si>
  <si>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</si>
  <si>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</si>
  <si>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</si>
  <si>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</si>
  <si>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</si>
  <si>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</si>
  <si>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</si>
  <si>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</si>
  <si>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</si>
  <si>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</si>
  <si>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</si>
  <si>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</si>
  <si>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</si>
  <si>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</si>
  <si>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</si>
  <si>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</si>
  <si>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</si>
  <si>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</si>
  <si>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</si>
  <si>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</si>
  <si>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</si>
  <si>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</si>
  <si>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</si>
  <si>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</si>
  <si>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</si>
  <si>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</si>
  <si>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</si>
  <si>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</si>
  <si>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</si>
  <si>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</si>
  <si>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</si>
  <si>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</si>
  <si>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</si>
  <si>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</si>
  <si>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</si>
  <si>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</si>
  <si>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</si>
  <si>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</si>
  <si>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</si>
  <si>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</si>
  <si>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</si>
  <si>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</si>
  <si>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</si>
  <si>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</si>
  <si>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</si>
  <si>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</si>
  <si>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</si>
  <si>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</si>
  <si>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</si>
  <si>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</si>
  <si>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</si>
  <si>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</si>
  <si>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</si>
  <si>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</si>
  <si>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</si>
  <si>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</si>
  <si>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</si>
  <si>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</si>
  <si>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</si>
  <si>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</si>
  <si>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</si>
  <si>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</si>
  <si>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</si>
  <si>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</si>
  <si>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</si>
  <si>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</si>
  <si>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</si>
  <si>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</si>
  <si>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</si>
  <si>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</si>
  <si>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</si>
  <si>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</si>
  <si>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</si>
  <si>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</si>
  <si>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</si>
  <si>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</si>
  <si>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</si>
  <si>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</si>
  <si>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</si>
  <si>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</si>
  <si>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</si>
  <si>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</si>
  <si>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</si>
  <si>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</si>
  <si>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</si>
  <si>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</si>
  <si>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</si>
  <si>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</si>
  <si>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</si>
  <si>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</si>
  <si>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</si>
  <si>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</si>
  <si>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</si>
  <si>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</si>
  <si>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</si>
  <si>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</si>
  <si>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</si>
  <si>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</si>
  <si>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</si>
  <si>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</si>
  <si>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</si>
  <si>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</si>
  <si>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</si>
  <si>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</si>
  <si>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</si>
  <si>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</si>
  <si>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</si>
  <si>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</si>
  <si>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</si>
  <si>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</si>
  <si>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</si>
  <si>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</si>
  <si>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</si>
  <si>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</si>
  <si>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</si>
  <si>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</si>
  <si>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</si>
  <si>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</si>
  <si>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</si>
  <si>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</si>
  <si>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</si>
  <si>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</si>
  <si>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</si>
  <si>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</si>
  <si>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</si>
  <si>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</si>
  <si>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</si>
  <si>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</si>
  <si>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</si>
  <si>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</si>
  <si>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</si>
  <si>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</si>
  <si>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</si>
  <si>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</si>
  <si>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</si>
  <si>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</si>
  <si>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</si>
  <si>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</si>
  <si>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</si>
  <si>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</si>
  <si>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</si>
  <si>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</si>
  <si>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</si>
  <si>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</si>
  <si>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</si>
  <si>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</si>
  <si>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</si>
  <si>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</si>
  <si>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</si>
  <si>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</si>
  <si>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</si>
  <si>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</si>
  <si>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</si>
  <si>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</si>
  <si>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</si>
  <si>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</si>
  <si>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</si>
  <si>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</si>
  <si>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</si>
  <si>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</si>
  <si>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</si>
  <si>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</si>
  <si>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</si>
  <si>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</si>
  <si>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</si>
  <si>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</si>
  <si>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</si>
  <si>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</si>
  <si>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</si>
  <si>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</si>
  <si>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</si>
  <si>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</si>
  <si>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</si>
  <si>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</si>
  <si>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</si>
  <si>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</si>
  <si>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</si>
  <si>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</si>
  <si>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</si>
  <si>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</si>
  <si>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</si>
  <si>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</si>
  <si>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</si>
  <si>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</si>
  <si>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</si>
  <si>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</si>
  <si>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</si>
  <si>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</si>
  <si>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</si>
  <si>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</si>
  <si>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</si>
  <si>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</si>
  <si>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</si>
  <si>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</si>
  <si>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</si>
  <si>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</si>
  <si>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</si>
  <si>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</si>
  <si>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</si>
  <si>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</si>
  <si>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</si>
  <si>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</si>
  <si>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</si>
  <si>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</si>
  <si>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</si>
  <si>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</si>
  <si>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</si>
  <si>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</si>
  <si>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</si>
  <si>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</si>
  <si>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</si>
  <si>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</si>
  <si>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</si>
  <si>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</si>
  <si>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</si>
  <si>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</si>
  <si>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</si>
  <si>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</si>
  <si>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</si>
  <si>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</si>
  <si>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</si>
  <si>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</si>
  <si>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</si>
  <si>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</si>
  <si>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</si>
  <si>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</si>
  <si>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</si>
  <si>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</si>
  <si>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</si>
  <si>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</si>
  <si>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</si>
  <si>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</si>
  <si>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</si>
  <si>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</si>
  <si>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</si>
  <si>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</si>
  <si>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</si>
  <si>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</si>
  <si>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</si>
  <si>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</si>
  <si>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</si>
  <si>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</si>
  <si>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</si>
  <si>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</si>
  <si>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</si>
  <si>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</si>
  <si>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</si>
  <si>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</si>
  <si>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</si>
  <si>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</si>
  <si>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</si>
  <si>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</si>
  <si>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</si>
  <si>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</si>
  <si>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</si>
  <si>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</si>
  <si>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</si>
  <si>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</si>
  <si>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</si>
  <si>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</si>
  <si>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</si>
  <si>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</si>
  <si>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</si>
  <si>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</si>
  <si>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</si>
  <si>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</si>
  <si>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</si>
  <si>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</si>
  <si>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</si>
  <si>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</si>
  <si>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</si>
  <si>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</si>
  <si>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</si>
  <si>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</si>
  <si>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</si>
  <si>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</si>
  <si>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</si>
  <si>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</si>
  <si>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</si>
  <si>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</si>
  <si>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</si>
  <si>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</si>
  <si>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</si>
  <si>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</si>
  <si>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</si>
  <si>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</si>
  <si>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</si>
  <si>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</si>
  <si>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</si>
  <si>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</si>
  <si>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</si>
  <si>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</si>
  <si>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</si>
  <si>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</si>
  <si>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</si>
  <si>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</si>
  <si>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</si>
  <si>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</si>
  <si>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</si>
  <si>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</si>
  <si>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</si>
  <si>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</si>
  <si>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</si>
  <si>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</si>
  <si>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</si>
  <si>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</si>
  <si>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</si>
  <si>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</si>
  <si>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</si>
  <si>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</si>
  <si>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</si>
  <si>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</si>
  <si>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</si>
  <si>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</si>
  <si>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</si>
  <si>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</si>
  <si>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</si>
  <si>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</si>
  <si>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</si>
  <si>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</si>
  <si>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</si>
  <si>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</si>
  <si>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</si>
  <si>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</si>
  <si>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</si>
  <si>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</si>
  <si>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</si>
  <si>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</si>
  <si>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</si>
  <si>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</si>
  <si>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</si>
  <si>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</si>
  <si>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</si>
  <si>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</si>
  <si>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</si>
  <si>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</si>
  <si>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</si>
  <si>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</si>
  <si>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</si>
  <si>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</si>
  <si>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</si>
  <si>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</si>
  <si>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</si>
  <si>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</si>
  <si>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</si>
  <si>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</si>
  <si>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</si>
  <si>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</si>
  <si>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</si>
  <si>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</si>
  <si>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</si>
  <si>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</si>
  <si>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</si>
  <si>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</si>
  <si>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</si>
  <si>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</si>
  <si>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</si>
  <si>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</si>
  <si>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</si>
  <si>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</si>
  <si>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</si>
  <si>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</si>
  <si>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</si>
  <si>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</si>
  <si>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</si>
  <si>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</si>
  <si>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</si>
  <si>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</si>
  <si>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</si>
  <si>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</si>
  <si>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</si>
  <si>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</si>
  <si>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</si>
  <si>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</si>
  <si>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</si>
  <si>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</si>
  <si>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</si>
  <si>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</si>
  <si>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</si>
  <si>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</si>
  <si>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</si>
  <si>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</si>
  <si>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</si>
  <si>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</si>
  <si>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</si>
  <si>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</si>
  <si>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</si>
  <si>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</si>
  <si>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</si>
  <si>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</si>
  <si>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</si>
  <si>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</si>
  <si>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</si>
  <si>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</si>
  <si>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</si>
  <si>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</si>
  <si>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</si>
  <si>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</si>
  <si>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</si>
  <si>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</si>
  <si>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</si>
  <si>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</si>
  <si>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</si>
  <si>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</si>
  <si>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</si>
  <si>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</si>
  <si>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</si>
  <si>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</si>
  <si>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</si>
  <si>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</si>
  <si>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</si>
  <si>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</si>
  <si>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</si>
  <si>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</si>
  <si>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</si>
  <si>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</si>
  <si>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</si>
  <si>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</si>
  <si>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</si>
  <si>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</si>
  <si>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</si>
  <si>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</si>
  <si>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</si>
  <si>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</si>
  <si>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</si>
  <si>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</si>
  <si>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</si>
  <si>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</si>
  <si>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</si>
  <si>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</si>
  <si>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</si>
  <si>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</si>
  <si>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</si>
  <si>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</si>
  <si>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</si>
  <si>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</si>
  <si>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</si>
  <si>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</si>
  <si>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</si>
  <si>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</si>
  <si>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</si>
  <si>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</si>
  <si>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</si>
  <si>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</si>
  <si>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</si>
  <si>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</si>
  <si>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</si>
  <si>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</si>
  <si>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</si>
  <si>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</si>
  <si>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</si>
  <si>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</si>
  <si>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</si>
  <si>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</si>
  <si>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</si>
  <si>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</si>
  <si>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</si>
  <si>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</si>
  <si>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</si>
  <si>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</si>
  <si>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</si>
  <si>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</si>
  <si>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</si>
  <si>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</si>
  <si>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</si>
  <si>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</si>
  <si>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</si>
  <si>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</si>
  <si>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</si>
  <si>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</si>
  <si>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</si>
  <si>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</si>
  <si>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</si>
  <si>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</si>
  <si>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</si>
  <si>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</si>
  <si>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</si>
  <si>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</si>
  <si>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</si>
  <si>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</si>
  <si>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</si>
  <si>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</si>
  <si>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</si>
  <si>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</si>
  <si>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</si>
  <si>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</si>
  <si>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</si>
  <si>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</si>
  <si>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</si>
  <si>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</si>
  <si>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</si>
  <si>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</si>
  <si>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</si>
  <si>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</si>
  <si>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</si>
  <si>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</si>
  <si>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</si>
  <si>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</si>
  <si>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</si>
  <si>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</si>
  <si>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</si>
  <si>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</si>
  <si>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</si>
  <si>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</si>
  <si>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</si>
  <si>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</si>
  <si>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</si>
  <si>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</si>
  <si>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</si>
  <si>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</si>
  <si>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</si>
  <si>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</si>
  <si>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</si>
  <si>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</si>
  <si>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</si>
  <si>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</si>
  <si>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</si>
  <si>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</si>
  <si>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</si>
  <si>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</si>
  <si>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</si>
  <si>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</si>
  <si>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</si>
  <si>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</si>
  <si>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</si>
  <si>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</si>
  <si>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</si>
  <si>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</si>
  <si>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</si>
  <si>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</si>
  <si>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</si>
  <si>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</si>
  <si>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</si>
  <si>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</si>
  <si>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</si>
  <si>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</si>
  <si>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</si>
  <si>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</si>
  <si>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</si>
  <si>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</si>
  <si>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</si>
  <si>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</si>
  <si>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</si>
  <si>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</si>
  <si>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</si>
  <si>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</si>
  <si>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</si>
  <si>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</si>
  <si>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</si>
  <si>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</si>
  <si>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</si>
  <si>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</si>
  <si>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</si>
  <si>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</si>
  <si>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</si>
  <si>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</si>
  <si>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</si>
  <si>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</si>
  <si>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</si>
  <si>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</si>
  <si>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</si>
  <si>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</si>
  <si>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</si>
  <si>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</si>
  <si>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</si>
  <si>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</si>
  <si>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</si>
  <si>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</si>
  <si>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</si>
  <si>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</si>
  <si>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</si>
  <si>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</si>
  <si>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</si>
  <si>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</si>
  <si>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</si>
  <si>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</si>
  <si>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</si>
  <si>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</si>
  <si>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</si>
  <si>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</si>
  <si>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</si>
  <si>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</si>
  <si>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</si>
  <si>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</si>
  <si>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</si>
  <si>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</si>
  <si>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</si>
  <si>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</si>
  <si>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</si>
  <si>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</si>
  <si>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</si>
  <si>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</si>
  <si>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</si>
  <si>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</si>
  <si>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</si>
  <si>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</si>
  <si>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</si>
  <si>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</si>
  <si>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</si>
  <si>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</si>
  <si>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</si>
  <si>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</si>
  <si>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</si>
  <si>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</si>
  <si>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</si>
  <si>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</si>
  <si>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</si>
  <si>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</si>
  <si>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</si>
  <si>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</si>
  <si>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</si>
  <si>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</si>
  <si>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</si>
  <si>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</si>
  <si>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</si>
  <si>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</si>
  <si>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</si>
  <si>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</si>
  <si>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</si>
  <si>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</si>
  <si>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</si>
  <si>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</si>
  <si>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</si>
  <si>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</si>
  <si>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</si>
  <si>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</si>
  <si>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</si>
  <si>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</si>
  <si>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</si>
  <si>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</si>
  <si>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</si>
  <si>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</si>
  <si>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</si>
  <si>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</si>
  <si>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</si>
  <si>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</si>
  <si>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</si>
  <si>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</si>
  <si>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</si>
  <si>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</si>
  <si>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</si>
  <si>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</si>
  <si>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</si>
  <si>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</si>
  <si>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</si>
  <si>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</si>
  <si>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</si>
  <si>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</si>
  <si>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</si>
  <si>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</si>
  <si>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</si>
  <si>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</si>
  <si>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</si>
  <si>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</si>
  <si>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</si>
  <si>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</si>
  <si>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</si>
  <si>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</si>
  <si>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</si>
  <si>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</si>
  <si>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</si>
  <si>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</si>
  <si>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</si>
  <si>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</si>
  <si>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</si>
  <si>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</si>
  <si>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</si>
  <si>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</si>
  <si>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</si>
  <si>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</si>
  <si>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</si>
  <si>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</si>
  <si>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</si>
  <si>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</si>
  <si>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</si>
  <si>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</si>
  <si>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</si>
  <si>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</si>
  <si>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</si>
  <si>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</si>
  <si>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</si>
  <si>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</si>
  <si>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</si>
  <si>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</si>
  <si>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</si>
  <si>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</si>
  <si>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</si>
  <si>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</si>
  <si>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</si>
  <si>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</si>
  <si>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</si>
  <si>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</si>
  <si>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</si>
  <si>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</si>
  <si>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</si>
  <si>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</si>
  <si>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</si>
  <si>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</si>
  <si>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</si>
  <si>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</si>
  <si>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</si>
  <si>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</si>
  <si>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</si>
  <si>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</si>
  <si>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</si>
  <si>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</si>
  <si>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</si>
  <si>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</si>
  <si>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</si>
  <si>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</si>
  <si>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</si>
  <si>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</si>
  <si>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</si>
  <si>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</si>
  <si>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</si>
  <si>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</si>
  <si>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</si>
  <si>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</si>
  <si>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</si>
  <si>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</si>
  <si>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</si>
  <si>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</si>
  <si>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</si>
  <si>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</si>
  <si>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</si>
  <si>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</si>
  <si>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</si>
  <si>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</si>
  <si>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</si>
  <si>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</si>
  <si>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</si>
  <si>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</si>
  <si>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</si>
  <si>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</si>
  <si>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</si>
  <si>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</si>
  <si>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</si>
  <si>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</si>
  <si>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</si>
  <si>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</si>
  <si>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</si>
  <si>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</si>
  <si>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</si>
  <si>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</si>
  <si>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</si>
  <si>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</si>
  <si>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</si>
  <si>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</si>
  <si>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</si>
  <si>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</si>
  <si>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</si>
  <si>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</si>
  <si>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</si>
  <si>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</si>
  <si>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</si>
  <si>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</si>
  <si>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</si>
  <si>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</si>
  <si>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</si>
  <si>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</si>
  <si>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</si>
  <si>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</si>
  <si>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</si>
  <si>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</si>
  <si>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</si>
  <si>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</si>
  <si>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</si>
  <si>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</si>
  <si>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</si>
  <si>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</si>
  <si>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</si>
  <si>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</si>
  <si>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</si>
  <si>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</si>
  <si>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</si>
  <si>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</si>
  <si>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</si>
  <si>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</si>
  <si>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</si>
  <si>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</si>
  <si>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</si>
  <si>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</si>
  <si>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</si>
  <si>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</si>
  <si>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</si>
  <si>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</si>
  <si>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</si>
  <si>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</si>
  <si>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</si>
  <si>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</si>
  <si>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</si>
  <si>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</si>
  <si>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</si>
  <si>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</si>
  <si>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</si>
  <si>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</si>
  <si>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</si>
  <si>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</si>
  <si>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</si>
  <si>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</si>
  <si>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</si>
  <si>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</si>
  <si>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</si>
  <si>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</si>
  <si>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</si>
  <si>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</si>
  <si>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</si>
  <si>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</si>
  <si>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</si>
  <si>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</si>
  <si>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</si>
  <si>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</si>
  <si>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</si>
  <si>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</si>
  <si>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</si>
  <si>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</si>
  <si>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</si>
  <si>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</si>
  <si>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</si>
  <si>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</si>
  <si>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</si>
  <si>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</si>
  <si>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</si>
  <si>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</si>
  <si>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</si>
  <si>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</si>
  <si>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</si>
  <si>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</si>
  <si>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</si>
  <si>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</si>
  <si>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</si>
  <si>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</si>
  <si>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</si>
  <si>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</si>
  <si>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</si>
  <si>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</si>
  <si>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</si>
  <si>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</si>
  <si>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</si>
  <si>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</si>
  <si>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</si>
  <si>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</si>
  <si>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</si>
  <si>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</si>
  <si>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</si>
  <si>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</si>
  <si>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</si>
  <si>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</si>
  <si>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</si>
  <si>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</si>
  <si>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</si>
  <si>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</si>
  <si>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</si>
  <si>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</si>
  <si>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</si>
  <si>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</si>
  <si>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</si>
  <si>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</si>
  <si>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</si>
  <si>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</si>
  <si>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</si>
  <si>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</si>
  <si>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</si>
  <si>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</si>
  <si>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</si>
  <si>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</si>
  <si>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</si>
  <si>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</si>
  <si>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</si>
  <si>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</si>
  <si>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</si>
  <si>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</si>
  <si>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</si>
  <si>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</si>
  <si>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</si>
  <si>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</si>
  <si>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</si>
  <si>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</si>
  <si>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</si>
  <si>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</si>
  <si>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</si>
  <si>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</si>
  <si>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</si>
  <si>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</si>
  <si>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</si>
  <si>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</si>
  <si>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</si>
  <si>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</si>
  <si>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</si>
  <si>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</si>
  <si>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</si>
  <si>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</si>
  <si>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</si>
  <si>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</si>
  <si>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</si>
  <si>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</si>
  <si>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</si>
  <si>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</si>
  <si>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</si>
  <si>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</si>
  <si>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</si>
  <si>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</si>
  <si>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</si>
  <si>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</si>
  <si>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</si>
  <si>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</si>
  <si>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</si>
  <si>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</si>
  <si>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</si>
  <si>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</si>
  <si>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</si>
  <si>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</si>
  <si>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</si>
  <si>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</si>
  <si>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</si>
  <si>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</si>
  <si>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</si>
  <si>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</si>
  <si>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</si>
  <si>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</si>
  <si>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</si>
  <si>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</si>
  <si>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</si>
  <si>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</si>
  <si>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</si>
  <si>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</si>
  <si>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</si>
  <si>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</si>
  <si>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</si>
  <si>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</si>
  <si>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</si>
  <si>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</si>
  <si>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</si>
  <si>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</si>
  <si>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</si>
  <si>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</si>
  <si>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</si>
  <si>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</si>
  <si>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</si>
  <si>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</si>
  <si>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</si>
  <si>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</si>
  <si>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</si>
  <si>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</si>
  <si>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</si>
  <si>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</si>
  <si>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</si>
  <si>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</si>
  <si>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</si>
  <si>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</si>
  <si>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</si>
  <si>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</si>
  <si>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</si>
  <si>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</si>
  <si>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</si>
  <si>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</si>
  <si>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</si>
  <si>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</si>
  <si>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</si>
  <si>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</si>
  <si>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</si>
  <si>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</si>
  <si>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</si>
  <si>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</si>
  <si>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</si>
  <si>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</si>
  <si>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</si>
  <si>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</si>
  <si>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</si>
  <si>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</si>
  <si>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</si>
  <si>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</si>
  <si>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</si>
  <si>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</si>
  <si>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</si>
  <si>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</si>
  <si>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</si>
  <si>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</si>
  <si>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</si>
  <si>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</si>
  <si>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</si>
  <si>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</si>
  <si>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</si>
  <si>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</si>
  <si>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</si>
  <si>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</si>
  <si>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</si>
  <si>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</si>
  <si>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</si>
  <si>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</si>
  <si>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</si>
  <si>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</si>
  <si>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</si>
  <si>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</si>
  <si>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</si>
  <si>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</si>
  <si>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</si>
  <si>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</si>
  <si>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</si>
  <si>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</si>
  <si>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</si>
  <si>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</si>
  <si>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</si>
  <si>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</si>
  <si>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</si>
  <si>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</si>
  <si>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</si>
  <si>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</si>
  <si>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</si>
  <si>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</si>
  <si>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</si>
  <si>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</si>
  <si>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</si>
  <si>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</si>
  <si>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</si>
  <si>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</si>
  <si>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</si>
  <si>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</si>
  <si>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</si>
  <si>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</si>
  <si>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</si>
  <si>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</si>
  <si>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</si>
  <si>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</si>
  <si>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</si>
  <si>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</si>
  <si>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</si>
  <si>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</si>
  <si>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</si>
  <si>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</si>
  <si>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</si>
  <si>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</si>
  <si>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</si>
  <si>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</si>
  <si>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</si>
  <si>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</si>
  <si>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</si>
  <si>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</si>
  <si>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</si>
  <si>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</si>
  <si>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</si>
  <si>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</si>
  <si>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</si>
  <si>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</si>
  <si>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</si>
  <si>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</si>
  <si>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</si>
  <si>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</si>
  <si>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</si>
  <si>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</si>
  <si>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</si>
  <si>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</si>
  <si>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</si>
  <si>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</si>
  <si>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</si>
  <si>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</si>
  <si>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</si>
  <si>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</si>
  <si>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</si>
  <si>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</si>
  <si>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</si>
  <si>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</si>
  <si>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</si>
  <si>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</si>
  <si>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</si>
  <si>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</si>
  <si>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</si>
  <si>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</si>
  <si>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</si>
  <si>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</si>
  <si>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</si>
  <si>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</si>
  <si>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</si>
  <si>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</si>
  <si>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</si>
  <si>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</si>
  <si>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</si>
  <si>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</si>
  <si>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</si>
  <si>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</si>
  <si>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</si>
  <si>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</si>
  <si>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</si>
  <si>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</si>
  <si>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</si>
  <si>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</si>
  <si>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</si>
  <si>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</si>
  <si>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</si>
  <si>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</si>
  <si>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</si>
  <si>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</si>
  <si>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</si>
  <si>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</si>
  <si>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</si>
  <si>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</si>
  <si>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</si>
  <si>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</si>
  <si>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</si>
  <si>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</si>
  <si>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</si>
  <si>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</si>
  <si>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</si>
  <si>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</si>
  <si>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</si>
  <si>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</si>
  <si>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</si>
  <si>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</si>
  <si>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</si>
  <si>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</si>
  <si>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</si>
  <si>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</si>
  <si>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</si>
  <si>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</si>
  <si>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</si>
  <si>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</si>
  <si>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</si>
  <si>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</si>
  <si>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</si>
  <si>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</si>
  <si>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</si>
  <si>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</si>
  <si>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</si>
  <si>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</si>
  <si>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</si>
  <si>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</si>
  <si>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</si>
  <si>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</si>
  <si>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</si>
  <si>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</si>
  <si>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</si>
  <si>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</si>
  <si>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</si>
  <si>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</si>
  <si>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</si>
  <si>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</si>
  <si>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</si>
  <si>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</si>
  <si>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</si>
  <si>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</si>
  <si>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</si>
  <si>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</si>
  <si>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</si>
  <si>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</si>
  <si>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</si>
  <si>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</si>
  <si>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</si>
  <si>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</si>
  <si>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</si>
  <si>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</si>
  <si>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</si>
  <si>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</si>
  <si>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</si>
  <si>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</si>
  <si>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</si>
  <si>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</si>
  <si>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</si>
  <si>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</si>
  <si>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</si>
  <si>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</si>
  <si>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</si>
  <si>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</si>
  <si>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</si>
  <si>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</si>
  <si>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</si>
  <si>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</si>
  <si>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</si>
  <si>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</si>
  <si>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</si>
  <si>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</si>
  <si>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</si>
  <si>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</si>
  <si>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</si>
  <si>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</si>
  <si>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</si>
  <si>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</si>
  <si>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</si>
  <si>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</si>
  <si>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</si>
  <si>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</si>
  <si>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</si>
  <si>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</si>
  <si>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</si>
  <si>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</si>
  <si>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</si>
  <si>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</si>
  <si>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</si>
  <si>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</si>
  <si>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</si>
  <si>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</si>
  <si>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</si>
  <si>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</si>
  <si>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</si>
  <si>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</si>
  <si>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</si>
  <si>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</si>
  <si>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</si>
  <si>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</si>
  <si>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</si>
  <si>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</si>
  <si>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</si>
  <si>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</si>
  <si>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</si>
  <si>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</si>
  <si>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</si>
  <si>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</si>
  <si>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</si>
  <si>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</si>
  <si>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</si>
  <si>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</si>
  <si>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</si>
  <si>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</si>
  <si>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</si>
  <si>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</si>
  <si>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</si>
  <si>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</si>
  <si>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</si>
  <si>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</si>
  <si>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</si>
  <si>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</si>
  <si>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</si>
  <si>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</si>
  <si>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</si>
  <si>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</si>
  <si>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</si>
  <si>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</si>
  <si>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</si>
  <si>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</si>
  <si>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</si>
  <si>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</si>
  <si>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</si>
  <si>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</si>
  <si>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</si>
  <si>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</si>
  <si>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</si>
  <si>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</si>
  <si>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</si>
  <si>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</si>
  <si>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</si>
  <si>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</si>
  <si>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</si>
  <si>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</si>
  <si>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</si>
  <si>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</si>
  <si>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</si>
  <si>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</si>
  <si>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</si>
  <si>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</si>
  <si>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</si>
  <si>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</si>
  <si>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</si>
  <si>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</si>
  <si>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</si>
  <si>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</si>
  <si>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</si>
  <si>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</si>
  <si>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</si>
  <si>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</si>
  <si>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</si>
  <si>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</si>
  <si>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</si>
  <si>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</si>
  <si>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</si>
  <si>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</si>
  <si>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</si>
  <si>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</si>
  <si>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</si>
  <si>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</si>
  <si>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</si>
  <si>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</si>
  <si>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</si>
  <si>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</si>
  <si>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</si>
  <si>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</si>
  <si>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</si>
  <si>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</si>
  <si>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</si>
  <si>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</si>
  <si>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</si>
  <si>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</si>
  <si>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</si>
  <si>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</si>
  <si>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</si>
  <si>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</si>
  <si>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</si>
  <si>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</si>
  <si>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</si>
  <si>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</si>
  <si>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</si>
  <si>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</si>
  <si>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</si>
  <si>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</si>
  <si>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</si>
  <si>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</si>
  <si>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</si>
  <si>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</si>
  <si>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</si>
  <si>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</si>
  <si>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</si>
  <si>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</si>
  <si>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</si>
  <si>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</si>
  <si>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</si>
  <si>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</si>
  <si>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</si>
  <si>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</si>
  <si>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</si>
  <si>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</si>
  <si>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</si>
  <si>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</si>
  <si>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</si>
  <si>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</si>
  <si>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</si>
  <si>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</si>
  <si>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</si>
  <si>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</si>
  <si>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</si>
  <si>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</si>
  <si>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</si>
  <si>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</si>
  <si>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</si>
  <si>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</si>
  <si>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</si>
  <si>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</si>
  <si>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</si>
  <si>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</si>
  <si>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</si>
  <si>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</si>
  <si>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</si>
  <si>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</si>
  <si>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</si>
  <si>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</si>
  <si>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</si>
  <si>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</si>
  <si>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</si>
  <si>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</si>
  <si>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</si>
  <si>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</si>
  <si>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</si>
  <si>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</si>
  <si>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</si>
  <si>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</si>
  <si>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</si>
  <si>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</si>
  <si>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</si>
  <si>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</si>
  <si>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</si>
  <si>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</si>
  <si>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</si>
  <si>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</si>
  <si>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</si>
  <si>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</si>
  <si>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</si>
  <si>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</si>
  <si>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</si>
  <si>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</si>
  <si>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</si>
  <si>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</si>
  <si>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</si>
  <si>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</si>
  <si>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</si>
  <si>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</si>
  <si>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</si>
  <si>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</si>
  <si>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</si>
  <si>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</si>
  <si>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</si>
  <si>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</si>
  <si>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</si>
  <si>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</si>
  <si>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</si>
  <si>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</si>
  <si>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</si>
  <si>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</si>
  <si>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</si>
  <si>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</si>
  <si>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</si>
  <si>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</si>
  <si>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</si>
  <si>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</si>
  <si>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</si>
  <si>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</si>
  <si>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</si>
  <si>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</si>
  <si>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</si>
  <si>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</si>
  <si>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</si>
  <si>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</si>
  <si>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</si>
  <si>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</si>
  <si>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</si>
  <si>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</si>
  <si>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</si>
  <si>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</si>
  <si>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</si>
  <si>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</si>
  <si>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</si>
  <si>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</si>
  <si>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</si>
  <si>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</si>
  <si>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</si>
  <si>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</si>
  <si>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</si>
  <si>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</si>
  <si>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</si>
  <si>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</si>
  <si>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</si>
  <si>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</si>
  <si>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</si>
  <si>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</si>
  <si>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</si>
  <si>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</si>
  <si>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</si>
  <si>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</si>
  <si>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</si>
  <si>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</si>
  <si>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</si>
  <si>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</si>
  <si>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</si>
  <si>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</si>
  <si>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</si>
  <si>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</si>
  <si>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</si>
  <si>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</si>
  <si>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</si>
  <si>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</si>
  <si>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</si>
  <si>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</si>
  <si>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</si>
  <si>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</si>
  <si>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</si>
  <si>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</si>
  <si>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</si>
  <si>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</si>
  <si>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</si>
  <si>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</si>
  <si>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</si>
  <si>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</si>
  <si>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</si>
  <si>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</si>
  <si>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</si>
  <si>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</si>
  <si>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</si>
  <si>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</si>
  <si>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</si>
  <si>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</si>
  <si>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</si>
  <si>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</si>
  <si>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</si>
  <si>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</si>
  <si>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</si>
  <si>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</si>
  <si>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</si>
  <si>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</si>
  <si>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</si>
  <si>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</si>
  <si>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</si>
  <si>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</si>
  <si>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</si>
  <si>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</si>
  <si>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</si>
  <si>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</si>
  <si>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</si>
  <si>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</si>
  <si>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</si>
  <si>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</si>
  <si>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</si>
  <si>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</si>
  <si>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</si>
  <si>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</si>
  <si>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</si>
  <si>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</si>
  <si>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</si>
  <si>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</si>
  <si>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</si>
  <si>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</si>
  <si>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</si>
  <si>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</si>
  <si>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</si>
  <si>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</si>
  <si>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</si>
  <si>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</si>
  <si>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</si>
  <si>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</si>
  <si>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</si>
  <si>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</si>
  <si>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</si>
  <si>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</si>
  <si>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</si>
  <si>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</si>
  <si>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</si>
  <si>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</si>
  <si>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</si>
  <si>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</si>
  <si>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</si>
  <si>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</si>
  <si>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</si>
  <si>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</si>
  <si>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</si>
  <si>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</si>
  <si>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</si>
  <si>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</si>
  <si>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</si>
  <si>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</si>
  <si>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</si>
  <si>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</si>
  <si>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</si>
  <si>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</si>
  <si>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</si>
  <si>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</si>
  <si>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</si>
  <si>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</si>
  <si>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</si>
  <si>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</si>
  <si>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</si>
  <si>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</si>
  <si>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</si>
  <si>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</si>
  <si>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</si>
  <si>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</si>
  <si>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</si>
  <si>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</si>
  <si>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</si>
  <si>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</si>
  <si>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</si>
  <si>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</si>
  <si>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</si>
  <si>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</si>
  <si>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</si>
  <si>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</si>
  <si>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</si>
  <si>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</si>
  <si>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</si>
  <si>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</si>
  <si>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</si>
  <si>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</si>
  <si>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</si>
  <si>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</si>
  <si>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</si>
  <si>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</si>
  <si>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</si>
  <si>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</si>
  <si>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</si>
  <si>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</si>
  <si>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</si>
  <si>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</si>
  <si>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</si>
  <si>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</si>
  <si>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</si>
  <si>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</si>
  <si>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</si>
  <si>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</si>
  <si>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</si>
  <si>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</si>
  <si>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</si>
  <si>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</si>
  <si>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</si>
  <si>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</si>
  <si>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</si>
  <si>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</si>
  <si>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</si>
  <si>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</si>
  <si>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</si>
  <si>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</si>
  <si>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</si>
  <si>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</si>
  <si>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</si>
  <si>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</si>
  <si>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</si>
  <si>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</si>
  <si>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</si>
  <si>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</si>
  <si>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</si>
  <si>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</si>
  <si>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</si>
  <si>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</si>
  <si>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</si>
  <si>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</si>
  <si>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</si>
  <si>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</si>
  <si>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</si>
  <si>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</si>
  <si>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</si>
  <si>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</si>
  <si>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</si>
  <si>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</si>
  <si>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</si>
  <si>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</si>
  <si>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</si>
  <si>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</si>
  <si>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</si>
  <si>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</si>
  <si>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</si>
  <si>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</si>
  <si>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</si>
  <si>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</si>
  <si>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</si>
  <si>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</si>
  <si>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</si>
  <si>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</si>
  <si>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</si>
  <si>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</si>
  <si>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</si>
  <si>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</si>
  <si>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</si>
  <si>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</si>
  <si>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</si>
  <si>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</si>
  <si>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</si>
  <si>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</si>
  <si>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</si>
  <si>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</si>
  <si>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</si>
  <si>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</si>
  <si>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</si>
  <si>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</si>
  <si>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</si>
  <si>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</si>
  <si>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</si>
  <si>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</si>
  <si>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</si>
  <si>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</si>
  <si>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</si>
  <si>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</si>
  <si>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</si>
  <si>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</si>
  <si>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</si>
  <si>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</si>
  <si>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</si>
  <si>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</si>
  <si>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</si>
  <si>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</si>
  <si>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</si>
  <si>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</si>
  <si>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</si>
  <si>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</si>
  <si>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</si>
  <si>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</si>
  <si>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</si>
  <si>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</si>
  <si>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</si>
  <si>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</si>
  <si>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</si>
  <si>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</si>
  <si>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</si>
  <si>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</si>
  <si>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</si>
  <si>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</si>
  <si>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</si>
  <si>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</si>
  <si>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</si>
  <si>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</si>
  <si>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</si>
  <si>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</si>
  <si>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</si>
  <si>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</si>
  <si>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</si>
  <si>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</si>
  <si>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</si>
  <si>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</si>
  <si>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</si>
  <si>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</si>
  <si>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</si>
  <si>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</si>
  <si>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</si>
  <si>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</si>
  <si>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</si>
  <si>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</si>
  <si>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</si>
  <si>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</si>
  <si>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</si>
  <si>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</si>
  <si>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</si>
  <si>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</si>
  <si>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</si>
  <si>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</si>
  <si>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</si>
  <si>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</si>
  <si>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</si>
  <si>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</si>
  <si>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</si>
  <si>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</si>
  <si>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</si>
  <si>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</si>
  <si>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</si>
  <si>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</si>
  <si>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</si>
  <si>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</si>
  <si>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</si>
  <si>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</si>
  <si>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</si>
  <si>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</si>
  <si>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</si>
  <si>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</si>
  <si>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</si>
  <si>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</si>
  <si>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</si>
  <si>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</si>
  <si>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</si>
  <si>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</si>
  <si>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</si>
  <si>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</si>
  <si>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</si>
  <si>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</si>
  <si>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</si>
  <si>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</si>
  <si>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</si>
  <si>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</si>
  <si>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</si>
  <si>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</si>
  <si>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</si>
  <si>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</si>
  <si>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</si>
  <si>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</si>
  <si>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</si>
  <si>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</si>
  <si>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</si>
  <si>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</si>
  <si>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</si>
  <si>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</si>
  <si>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</si>
  <si>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</si>
  <si>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</si>
  <si>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</si>
  <si>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</si>
  <si>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</si>
  <si>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</si>
  <si>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</si>
  <si>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</si>
  <si>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</si>
  <si>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</si>
  <si>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</si>
  <si>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</si>
  <si>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</si>
  <si>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</si>
  <si>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</si>
  <si>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</si>
  <si>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</si>
  <si>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</si>
  <si>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</si>
  <si>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</si>
  <si>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</si>
  <si>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</si>
  <si>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</si>
  <si>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</si>
  <si>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</si>
  <si>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</si>
  <si>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</si>
  <si>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</si>
  <si>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</si>
  <si>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</si>
  <si>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</si>
  <si>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</si>
  <si>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</si>
  <si>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</si>
  <si>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</si>
  <si>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</si>
  <si>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</si>
  <si>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</si>
  <si>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</si>
  <si>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</si>
  <si>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</si>
  <si>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</si>
  <si>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</si>
  <si>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</si>
  <si>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</si>
  <si>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</si>
  <si>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</si>
  <si>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</si>
  <si>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</si>
  <si>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</si>
  <si>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</si>
  <si>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</si>
  <si>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</si>
  <si>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</si>
  <si>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</si>
  <si>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</si>
  <si>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</si>
  <si>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</si>
  <si>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</si>
  <si>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</si>
  <si>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</si>
  <si>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</si>
  <si>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</si>
  <si>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</si>
  <si>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</si>
  <si>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</si>
  <si>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</si>
  <si>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</si>
  <si>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</si>
  <si>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</si>
  <si>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</si>
  <si>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</si>
  <si>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</si>
  <si>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</si>
  <si>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</si>
  <si>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</si>
  <si>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</si>
  <si>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</si>
  <si>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</si>
  <si>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</si>
  <si>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</si>
  <si>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</si>
  <si>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</si>
  <si>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</si>
  <si>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</si>
  <si>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</si>
  <si>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</si>
  <si>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</si>
  <si>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</si>
  <si>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</si>
  <si>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</si>
  <si>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</si>
  <si>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</si>
  <si>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</si>
  <si>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</si>
  <si>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</si>
  <si>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</si>
  <si>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</si>
  <si>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</si>
  <si>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</si>
  <si>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</si>
  <si>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</si>
  <si>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</si>
  <si>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</si>
  <si>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</si>
  <si>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</si>
  <si>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</si>
  <si>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</si>
  <si>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</si>
  <si>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</si>
  <si>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</si>
  <si>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</si>
  <si>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</si>
  <si>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</si>
  <si>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</si>
  <si>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</si>
  <si>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</si>
  <si>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</si>
  <si>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</si>
  <si>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</si>
  <si>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</si>
  <si>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</si>
  <si>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</si>
  <si>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</si>
  <si>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</si>
  <si>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</si>
  <si>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</si>
  <si>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</si>
  <si>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</si>
  <si>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</si>
  <si>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</si>
  <si>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</si>
  <si>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</si>
  <si>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</si>
  <si>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</si>
  <si>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</si>
  <si>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</si>
  <si>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</si>
  <si>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</si>
  <si>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</si>
  <si>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</si>
  <si>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</si>
  <si>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</si>
  <si>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</si>
  <si>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</si>
  <si>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</si>
  <si>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</si>
  <si>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</si>
  <si>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</si>
  <si>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</si>
  <si>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</si>
  <si>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</si>
  <si>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</si>
  <si>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</si>
  <si>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</si>
  <si>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</si>
  <si>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</si>
  <si>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</si>
  <si>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</si>
  <si>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</si>
  <si>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</si>
  <si>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</si>
  <si>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</si>
  <si>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</si>
  <si>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</si>
  <si>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</si>
  <si>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</si>
  <si>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</si>
  <si>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</si>
  <si>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</si>
  <si>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</si>
  <si>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</si>
  <si>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</si>
  <si>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</si>
  <si>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</si>
  <si>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</si>
  <si>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</si>
  <si>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</si>
  <si>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</si>
  <si>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</si>
  <si>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</si>
  <si>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</si>
  <si>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</si>
  <si>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</si>
  <si>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</si>
  <si>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</si>
  <si>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</si>
  <si>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</si>
  <si>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</si>
  <si>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</si>
  <si>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</si>
  <si>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</si>
  <si>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</si>
  <si>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</si>
  <si>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</si>
  <si>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</si>
  <si>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</si>
  <si>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</si>
  <si>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</si>
  <si>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</si>
  <si>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</si>
  <si>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</si>
  <si>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</si>
  <si>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</si>
  <si>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</si>
  <si>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</si>
  <si>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</si>
  <si>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</si>
  <si>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</si>
  <si>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</si>
  <si>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</si>
  <si>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</si>
  <si>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</si>
  <si>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</si>
  <si>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</si>
  <si>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</si>
  <si>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</si>
  <si>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</si>
  <si>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</si>
  <si>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</si>
  <si>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</si>
  <si>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</si>
  <si>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</si>
  <si>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</si>
  <si>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</si>
  <si>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</si>
  <si>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</si>
  <si>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</si>
  <si>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</si>
  <si>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</si>
  <si>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</si>
  <si>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</si>
  <si>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</si>
  <si>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</si>
  <si>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</si>
  <si>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</si>
  <si>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</si>
  <si>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</si>
  <si>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</si>
  <si>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</si>
  <si>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</si>
  <si>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</si>
  <si>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</si>
  <si>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</si>
  <si>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</si>
  <si>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</si>
  <si>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</si>
  <si>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</si>
  <si>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</si>
  <si>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</si>
  <si>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</si>
  <si>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</si>
  <si>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</si>
  <si>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</si>
  <si>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</si>
  <si>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</si>
  <si>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</si>
  <si>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</si>
  <si>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</si>
  <si>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</si>
  <si>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</si>
  <si>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</si>
  <si>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</si>
  <si>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</si>
  <si>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</si>
  <si>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</si>
  <si>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</si>
  <si>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</si>
  <si>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</si>
  <si>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</si>
  <si>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</si>
  <si>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</si>
  <si>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</si>
  <si>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</si>
  <si>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</si>
  <si>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</si>
  <si>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</si>
  <si>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</si>
  <si>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</si>
  <si>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</si>
  <si>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</si>
  <si>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</si>
  <si>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</si>
  <si>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</si>
  <si>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</si>
  <si>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</si>
  <si>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</si>
  <si>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</si>
  <si>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</si>
  <si>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</si>
  <si>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</si>
  <si>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</si>
  <si>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</si>
  <si>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</si>
  <si>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</si>
  <si>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</si>
  <si>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</si>
  <si>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</si>
  <si>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</si>
  <si>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</si>
  <si>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</si>
  <si>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</si>
  <si>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</si>
  <si>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</si>
  <si>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</si>
  <si>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</si>
  <si>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</si>
  <si>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</si>
  <si>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</si>
  <si>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</si>
  <si>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</si>
  <si>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</si>
  <si>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</si>
  <si>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</si>
  <si>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</si>
  <si>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</si>
  <si>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</si>
  <si>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</si>
  <si>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</si>
  <si>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</si>
  <si>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</si>
  <si>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</si>
  <si>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</si>
  <si>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</si>
  <si>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</si>
  <si>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</si>
  <si>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</si>
  <si>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</si>
  <si>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</si>
  <si>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</si>
  <si>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</si>
  <si>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</si>
  <si>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</si>
  <si>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</si>
  <si>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</si>
  <si>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</si>
  <si>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</si>
  <si>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</si>
  <si>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</si>
  <si>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</si>
  <si>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</si>
  <si>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</si>
  <si>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</si>
  <si>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</si>
  <si>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</si>
  <si>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</si>
  <si>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</si>
  <si>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</si>
  <si>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</si>
  <si>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</si>
  <si>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</si>
  <si>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</si>
  <si>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</si>
  <si>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</si>
  <si>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</si>
  <si>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</si>
  <si>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</si>
  <si>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</si>
  <si>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</si>
  <si>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</si>
  <si>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</si>
  <si>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</si>
  <si>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</si>
  <si>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</si>
  <si>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</si>
  <si>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</si>
  <si>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</si>
  <si>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</si>
  <si>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</si>
  <si>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</si>
  <si>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</si>
  <si>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</si>
  <si>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</si>
  <si>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</si>
  <si>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</si>
  <si>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</si>
  <si>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</si>
  <si>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</si>
  <si>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</si>
  <si>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</si>
  <si>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</si>
  <si>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</si>
  <si>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</si>
  <si>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</si>
  <si>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</si>
  <si>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</si>
  <si>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</si>
  <si>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</si>
  <si>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</si>
  <si>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</si>
  <si>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</si>
  <si>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</si>
  <si>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</si>
  <si>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</si>
  <si>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</si>
  <si>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</si>
  <si>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</si>
  <si>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</si>
  <si>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</si>
  <si>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</si>
  <si>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</si>
  <si>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</si>
  <si>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</si>
  <si>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</si>
  <si>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</si>
  <si>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</si>
  <si>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</si>
  <si>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</si>
  <si>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</si>
  <si>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</si>
  <si>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</si>
  <si>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</si>
  <si>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</si>
  <si>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</si>
  <si>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</si>
  <si>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</si>
  <si>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</si>
  <si>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</si>
  <si>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</si>
  <si>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</si>
  <si>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</si>
  <si>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</si>
  <si>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</si>
  <si>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</si>
  <si>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</si>
  <si>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</si>
  <si>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</si>
  <si>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</si>
  <si>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</si>
  <si>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</si>
  <si>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</si>
  <si>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</si>
  <si>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</si>
  <si>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</si>
  <si>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</si>
  <si>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</si>
  <si>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</si>
  <si>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</si>
  <si>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</si>
  <si>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</si>
  <si>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</si>
  <si>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</si>
  <si>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</si>
  <si>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</si>
  <si>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</si>
  <si>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</si>
  <si>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</si>
  <si>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</si>
  <si>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</si>
  <si>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</si>
  <si>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</si>
  <si>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</si>
  <si>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</si>
  <si>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</si>
  <si>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</si>
  <si>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</si>
  <si>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</si>
  <si>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</si>
  <si>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</si>
  <si>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</si>
  <si>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</si>
  <si>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</si>
  <si>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</si>
  <si>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</si>
  <si>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</si>
  <si>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</si>
  <si>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</si>
  <si>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</si>
  <si>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</si>
  <si>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</si>
  <si>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</si>
  <si>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</si>
  <si>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</si>
  <si>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</si>
  <si>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</si>
  <si>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</si>
  <si>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</si>
  <si>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</si>
  <si>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</si>
  <si>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</si>
  <si>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</si>
  <si>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</si>
  <si>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</si>
  <si>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</si>
  <si>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</si>
  <si>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</si>
  <si>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</si>
  <si>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</si>
  <si>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</si>
  <si>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</si>
  <si>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</si>
  <si>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</si>
  <si>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</si>
  <si>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</si>
  <si>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</si>
  <si>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</si>
  <si>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</si>
  <si>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</si>
  <si>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</si>
  <si>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</si>
  <si>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</si>
  <si>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</si>
  <si>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</si>
  <si>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</si>
  <si>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</si>
  <si>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</si>
  <si>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</si>
  <si>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</si>
  <si>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</si>
  <si>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</si>
  <si>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</si>
  <si>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</si>
  <si>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</si>
  <si>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</si>
  <si>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</si>
  <si>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</si>
  <si>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</si>
  <si>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</si>
  <si>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</si>
  <si>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</si>
  <si>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</si>
  <si>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</si>
  <si>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</si>
  <si>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</si>
  <si>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</si>
  <si>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</si>
  <si>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</si>
  <si>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</si>
  <si>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</si>
  <si>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</si>
  <si>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</si>
  <si>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</si>
  <si>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</si>
  <si>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</si>
  <si>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</si>
  <si>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</si>
  <si>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</si>
  <si>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</si>
  <si>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</si>
  <si>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</si>
  <si>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</si>
  <si>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</si>
  <si>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</si>
  <si>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</si>
  <si>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</si>
  <si>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</si>
  <si>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</si>
  <si>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</si>
  <si>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</si>
  <si>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</si>
  <si>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</si>
  <si>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</si>
  <si>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</si>
  <si>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</si>
  <si>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</si>
  <si>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</si>
  <si>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</si>
  <si>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</si>
  <si>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</si>
  <si>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</si>
  <si>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</si>
  <si>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</si>
  <si>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</si>
  <si>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</si>
  <si>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</si>
  <si>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</si>
  <si>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</si>
  <si>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</si>
  <si>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</si>
  <si>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</si>
  <si>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</si>
  <si>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</si>
  <si>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</si>
  <si>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</si>
  <si>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</si>
  <si>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</si>
  <si>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</si>
  <si>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</si>
  <si>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</si>
  <si>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</si>
  <si>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</si>
  <si>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</si>
  <si>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</si>
  <si>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</si>
  <si>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</si>
  <si>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</si>
  <si>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</si>
  <si>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</si>
  <si>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</si>
  <si>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</si>
  <si>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</si>
  <si>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</si>
  <si>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</si>
  <si>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</si>
  <si>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</si>
  <si>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</si>
  <si>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</si>
  <si>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</si>
  <si>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</si>
  <si>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</si>
  <si>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</si>
  <si>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</si>
  <si>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</si>
  <si>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</si>
  <si>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</si>
  <si>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</si>
  <si>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</si>
  <si>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</si>
  <si>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</si>
  <si>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</si>
  <si>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</si>
  <si>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</si>
  <si>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</si>
  <si>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</si>
  <si>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</si>
  <si>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</si>
  <si>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</si>
  <si>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</si>
  <si>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</si>
  <si>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</si>
  <si>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</si>
  <si>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</si>
  <si>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</si>
  <si>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</si>
  <si>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</si>
  <si>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</si>
  <si>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</si>
  <si>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</si>
  <si>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</si>
  <si>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</si>
  <si>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</si>
  <si>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</si>
  <si>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</si>
  <si>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</si>
  <si>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</si>
  <si>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</si>
  <si>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</si>
  <si>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</si>
  <si>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</si>
  <si>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</si>
  <si>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</si>
  <si>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</si>
  <si>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</si>
  <si>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</si>
  <si>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</si>
  <si>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</si>
  <si>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</si>
  <si>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</si>
  <si>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</si>
  <si>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</si>
  <si>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</si>
  <si>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</si>
  <si>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</si>
  <si>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</si>
  <si>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</si>
  <si>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</si>
  <si>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</si>
  <si>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</si>
  <si>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</si>
  <si>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</si>
  <si>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</si>
  <si>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</si>
  <si>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</si>
  <si>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</si>
  <si>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</si>
  <si>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</si>
  <si>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</si>
  <si>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</si>
  <si>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</si>
  <si>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</si>
  <si>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</si>
  <si>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</si>
  <si>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</si>
  <si>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</si>
  <si>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</si>
  <si>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</si>
  <si>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</si>
  <si>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</si>
  <si>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</si>
  <si>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</si>
  <si>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</si>
  <si>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</si>
  <si>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</si>
  <si>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</si>
  <si>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</si>
  <si>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</si>
  <si>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</si>
  <si>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</si>
  <si>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</si>
  <si>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</si>
  <si>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</si>
  <si>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</si>
  <si>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</si>
  <si>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</si>
  <si>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</si>
  <si>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</si>
  <si>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</si>
  <si>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</si>
  <si>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</si>
  <si>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</si>
  <si>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</si>
  <si>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</si>
  <si>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</si>
  <si>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</si>
  <si>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</si>
  <si>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</si>
  <si>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</si>
  <si>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</si>
  <si>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</si>
  <si>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</si>
  <si>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</si>
  <si>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</si>
  <si>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</si>
  <si>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</si>
  <si>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</si>
  <si>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</si>
  <si>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</si>
  <si>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</si>
  <si>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</si>
  <si>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</si>
  <si>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</si>
  <si>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</si>
  <si>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</si>
  <si>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</si>
  <si>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</si>
  <si>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</si>
  <si>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</si>
  <si>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</si>
  <si>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</si>
  <si>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</si>
  <si>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</si>
  <si>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</si>
  <si>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</si>
  <si>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</si>
  <si>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</si>
  <si>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</si>
  <si>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</si>
  <si>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</si>
  <si>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</si>
  <si>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</si>
  <si>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</si>
  <si>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</si>
  <si>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</si>
  <si>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</si>
  <si>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</si>
  <si>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</si>
  <si>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</si>
  <si>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</si>
  <si>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</si>
  <si>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</si>
  <si>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</si>
  <si>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</si>
  <si>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</si>
  <si>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</si>
  <si>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</si>
  <si>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</si>
  <si>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</si>
  <si>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</si>
  <si>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</si>
  <si>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</si>
  <si>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</si>
  <si>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</si>
  <si>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</si>
  <si>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</si>
  <si>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</si>
  <si>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</si>
  <si>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</si>
  <si>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</si>
  <si>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</si>
  <si>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</si>
  <si>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</si>
  <si>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</si>
  <si>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</si>
  <si>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</si>
  <si>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</si>
  <si>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</si>
  <si>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</si>
  <si>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</si>
  <si>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</si>
  <si>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</si>
  <si>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</si>
  <si>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</si>
  <si>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</si>
  <si>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</si>
  <si>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</si>
  <si>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</si>
  <si>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</si>
  <si>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</si>
  <si>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</si>
  <si>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</si>
  <si>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</si>
  <si>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</si>
  <si>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</si>
  <si>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</si>
  <si>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</si>
  <si>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</si>
  <si>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</si>
  <si>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</si>
  <si>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</si>
  <si>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</si>
  <si>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</si>
  <si>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</si>
  <si>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</si>
  <si>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</si>
  <si>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</si>
  <si>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</si>
  <si>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</si>
  <si>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</si>
  <si>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</si>
  <si>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</si>
  <si>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</si>
  <si>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</si>
  <si>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</si>
  <si>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</si>
  <si>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</si>
  <si>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</si>
  <si>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</si>
  <si>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</si>
  <si>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</si>
  <si>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</si>
  <si>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</si>
  <si>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</si>
  <si>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</si>
  <si>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</si>
  <si>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</si>
  <si>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</si>
  <si>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</si>
  <si>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</si>
  <si>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</si>
  <si>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</si>
  <si>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</si>
  <si>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</si>
  <si>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</si>
  <si>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</si>
  <si>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</si>
  <si>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</si>
  <si>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</si>
  <si>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</si>
  <si>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</si>
  <si>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</si>
  <si>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</si>
  <si>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</si>
  <si>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</si>
  <si>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</si>
  <si>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</si>
  <si>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</si>
  <si>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</si>
  <si>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</si>
  <si>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</si>
  <si>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</si>
  <si>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</si>
  <si>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</si>
  <si>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</si>
  <si>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</si>
  <si>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</si>
  <si>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</si>
  <si>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</si>
  <si>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</si>
  <si>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</si>
  <si>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</si>
  <si>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</si>
  <si>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</si>
  <si>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</si>
  <si>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</si>
  <si>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</si>
  <si>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</si>
  <si>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</si>
  <si>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</si>
  <si>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</si>
  <si>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</si>
  <si>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</si>
  <si>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</si>
  <si>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</si>
  <si>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</si>
  <si>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</si>
  <si>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</si>
  <si>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</si>
  <si>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</si>
  <si>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</si>
  <si>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</si>
  <si>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</si>
  <si>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</si>
  <si>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</si>
  <si>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</si>
  <si>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</si>
  <si>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</si>
  <si>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</si>
  <si>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</si>
  <si>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</si>
  <si>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</si>
  <si>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</si>
  <si>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</si>
  <si>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</si>
  <si>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</si>
  <si>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</si>
  <si>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</si>
  <si>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</si>
  <si>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</si>
  <si>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</si>
  <si>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</si>
  <si>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</si>
  <si>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</si>
  <si>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</si>
  <si>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</si>
  <si>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</si>
  <si>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</si>
  <si>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</si>
  <si>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</si>
  <si>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</si>
  <si>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</si>
  <si>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</si>
  <si>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</si>
  <si>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</si>
  <si>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</si>
  <si>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</si>
  <si>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</si>
  <si>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</si>
  <si>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</si>
  <si>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</si>
  <si>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</si>
  <si>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</si>
  <si>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</si>
  <si>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</si>
  <si>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</si>
  <si>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</si>
  <si>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</si>
  <si>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</si>
  <si>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</si>
  <si>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</si>
  <si>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</si>
  <si>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</si>
  <si>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</si>
  <si>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</si>
  <si>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</si>
  <si>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</si>
  <si>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</si>
  <si>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</si>
  <si>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</si>
  <si>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</si>
  <si>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</si>
  <si>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</si>
  <si>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</si>
  <si>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</si>
  <si>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</si>
  <si>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</si>
  <si>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</si>
  <si>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</si>
  <si>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</si>
  <si>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</si>
  <si>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</si>
  <si>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</si>
  <si>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</si>
  <si>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</si>
  <si>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</si>
  <si>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</si>
  <si>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</si>
  <si>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</si>
  <si>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</si>
  <si>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</si>
  <si>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</si>
  <si>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</si>
  <si>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</si>
  <si>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</si>
  <si>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</si>
  <si>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</si>
  <si>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</si>
  <si>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</si>
  <si>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</si>
  <si>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</si>
  <si>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</si>
  <si>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</si>
  <si>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</si>
  <si>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</si>
  <si>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</si>
  <si>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</si>
  <si>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</si>
  <si>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</si>
  <si>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</si>
  <si>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</si>
  <si>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</si>
  <si>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</si>
  <si>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</si>
  <si>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</si>
  <si>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</si>
  <si>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</si>
  <si>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</si>
  <si>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</si>
  <si>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</si>
  <si>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</si>
  <si>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</si>
  <si>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</si>
  <si>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</si>
  <si>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</si>
  <si>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</si>
  <si>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</si>
  <si>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</si>
  <si>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</si>
  <si>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</si>
  <si>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</si>
  <si>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</si>
  <si>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</si>
  <si>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</si>
  <si>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</si>
  <si>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</si>
  <si>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</si>
  <si>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</si>
  <si>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</si>
  <si>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</si>
  <si>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</si>
  <si>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</si>
  <si>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</si>
  <si>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</si>
  <si>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</si>
  <si>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</si>
  <si>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</si>
  <si>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</si>
  <si>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</si>
  <si>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</si>
  <si>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</si>
  <si>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</si>
  <si>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</si>
  <si>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</si>
  <si>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</si>
  <si>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</si>
  <si>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</si>
  <si>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</si>
  <si>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</si>
  <si>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</si>
  <si>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</si>
  <si>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</si>
  <si>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</si>
  <si>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</si>
  <si>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</si>
  <si>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</si>
  <si>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</si>
  <si>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</si>
  <si>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</si>
  <si>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</si>
  <si>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</si>
  <si>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</si>
  <si>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</si>
  <si>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</si>
  <si>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</si>
  <si>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</si>
  <si>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</si>
  <si>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</si>
  <si>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</si>
  <si>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</si>
  <si>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</si>
  <si>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</si>
  <si>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</si>
  <si>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</si>
  <si>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</si>
  <si>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</si>
  <si>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</si>
  <si>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</si>
  <si>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</si>
  <si>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</si>
  <si>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</si>
  <si>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</si>
  <si>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</si>
  <si>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</si>
  <si>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</si>
  <si>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</si>
  <si>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</si>
  <si>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</si>
  <si>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</si>
  <si>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</si>
  <si>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</si>
  <si>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</si>
  <si>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</si>
  <si>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</si>
  <si>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</si>
  <si>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</si>
  <si>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</si>
  <si>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</si>
  <si>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</si>
  <si>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</si>
  <si>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</si>
  <si>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</si>
  <si>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</si>
  <si>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</si>
  <si>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</si>
  <si>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</si>
  <si>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</si>
  <si>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</si>
  <si>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</si>
  <si>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</si>
  <si>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</si>
  <si>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</si>
  <si>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</si>
  <si>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</si>
  <si>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</si>
  <si>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</si>
  <si>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</si>
  <si>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</si>
  <si>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</si>
  <si>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</si>
  <si>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</si>
  <si>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</si>
  <si>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</si>
  <si>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</si>
  <si>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</si>
  <si>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</si>
  <si>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</si>
  <si>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</si>
  <si>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</si>
  <si>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</si>
  <si>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</si>
  <si>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</si>
  <si>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</si>
  <si>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</si>
  <si>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</si>
  <si>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</si>
  <si>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</si>
  <si>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</si>
  <si>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</si>
  <si>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</si>
  <si>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</si>
  <si>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</si>
  <si>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</si>
  <si>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</si>
  <si>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</si>
  <si>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</si>
  <si>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</si>
  <si>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</si>
  <si>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</si>
  <si>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</si>
  <si>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</si>
  <si>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</si>
  <si>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</si>
  <si>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</si>
  <si>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</si>
  <si>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</si>
  <si>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</si>
  <si>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</si>
  <si>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</si>
  <si>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</si>
  <si>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</si>
  <si>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</si>
  <si>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</si>
  <si>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</si>
  <si>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</si>
  <si>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</si>
  <si>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</si>
  <si>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</si>
  <si>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</si>
  <si>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</si>
  <si>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</si>
  <si>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</si>
  <si>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</si>
  <si>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</si>
  <si>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</si>
  <si>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</si>
  <si>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</si>
  <si>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</si>
  <si>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</si>
  <si>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</si>
  <si>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</si>
  <si>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</si>
  <si>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</si>
  <si>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</si>
  <si>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</si>
  <si>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</si>
  <si>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</si>
  <si>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</si>
  <si>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</si>
  <si>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</si>
  <si>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</si>
  <si>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</si>
  <si>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</si>
  <si>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</si>
  <si>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</si>
  <si>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</si>
  <si>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</si>
  <si>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</si>
  <si>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</si>
  <si>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</si>
  <si>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</si>
  <si>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</si>
  <si>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</si>
  <si>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</si>
  <si>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</si>
  <si>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</si>
  <si>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</si>
  <si>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</si>
  <si>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</si>
  <si>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</si>
  <si>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</si>
  <si>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</si>
  <si>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</si>
  <si>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</si>
  <si>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</si>
  <si>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</si>
  <si>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</si>
  <si>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</si>
  <si>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</si>
  <si>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</si>
  <si>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</si>
  <si>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</si>
  <si>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</si>
  <si>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</si>
  <si>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</si>
  <si>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</si>
  <si>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</si>
  <si>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</si>
  <si>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</si>
  <si>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</si>
  <si>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</si>
  <si>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</si>
  <si>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</si>
  <si>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</si>
  <si>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</si>
  <si>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</si>
  <si>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</si>
  <si>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</si>
  <si>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</si>
  <si>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</si>
  <si>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</si>
  <si>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</si>
  <si>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</si>
  <si>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</si>
  <si>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</si>
  <si>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</si>
  <si>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</si>
  <si>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</si>
  <si>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</si>
  <si>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</si>
  <si>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</si>
  <si>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</si>
  <si>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</si>
  <si>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</si>
  <si>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</si>
  <si>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</si>
  <si>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</si>
  <si>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</si>
  <si>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</si>
  <si>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</si>
  <si>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</si>
  <si>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</si>
  <si>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</si>
  <si>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</si>
  <si>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</si>
  <si>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</si>
  <si>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</si>
  <si>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</si>
  <si>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</si>
  <si>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</si>
  <si>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</si>
  <si>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</si>
  <si>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</si>
  <si>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</si>
  <si>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</si>
  <si>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</si>
  <si>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</si>
  <si>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</si>
  <si>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</si>
  <si>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</si>
  <si>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</si>
  <si>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</si>
  <si>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</si>
  <si>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</si>
  <si>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</si>
  <si>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</si>
  <si>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</si>
  <si>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</si>
  <si>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</si>
  <si>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</si>
  <si>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</si>
  <si>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</si>
  <si>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</si>
  <si>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</si>
  <si>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</si>
  <si>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</si>
  <si>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</si>
  <si>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</si>
  <si>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</si>
  <si>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</si>
  <si>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</si>
  <si>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</si>
  <si>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</si>
  <si>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</si>
  <si>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</si>
  <si>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</si>
  <si>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</si>
  <si>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</si>
  <si>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</si>
  <si>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</si>
  <si>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</si>
  <si>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</si>
  <si>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</si>
  <si>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</si>
  <si>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</si>
  <si>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</si>
  <si>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</si>
  <si>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</si>
  <si>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</si>
  <si>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</si>
  <si>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</si>
  <si>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</si>
  <si>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</si>
  <si>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</si>
  <si>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</si>
  <si>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</si>
  <si>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</si>
  <si>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</si>
  <si>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</si>
  <si>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</si>
  <si>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</si>
  <si>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</si>
  <si>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</si>
  <si>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</si>
  <si>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</si>
  <si>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</si>
  <si>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</si>
  <si>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</si>
  <si>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</si>
  <si>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</si>
  <si>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</si>
  <si>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</si>
  <si>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</si>
  <si>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</si>
  <si>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</si>
  <si>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</si>
  <si>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</si>
  <si>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</si>
  <si>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</si>
  <si>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</si>
  <si>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</si>
  <si>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</si>
  <si>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</si>
  <si>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</si>
  <si>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</si>
  <si>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</si>
  <si>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</si>
  <si>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</si>
  <si>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</si>
  <si>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</si>
  <si>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</si>
  <si>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</si>
  <si>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</si>
  <si>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</si>
  <si>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</si>
  <si>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</si>
  <si>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</si>
  <si>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</si>
  <si>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</si>
  <si>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</si>
  <si>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</si>
  <si>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</si>
  <si>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</si>
  <si>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</si>
  <si>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</si>
  <si>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</si>
  <si>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</si>
  <si>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</si>
  <si>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</si>
  <si>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</si>
  <si>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</si>
  <si>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</si>
  <si>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</si>
  <si>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</si>
  <si>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</si>
  <si>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</si>
  <si>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</si>
  <si>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</si>
  <si>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</si>
  <si>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</si>
  <si>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</si>
  <si>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</si>
  <si>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</si>
  <si>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</si>
  <si>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</si>
  <si>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</si>
  <si>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</si>
  <si>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</si>
  <si>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</si>
  <si>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</si>
  <si>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</si>
  <si>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</si>
  <si>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</si>
  <si>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</si>
  <si>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</si>
  <si>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</si>
  <si>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</si>
  <si>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</si>
  <si>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</si>
  <si>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</si>
  <si>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</si>
  <si>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</si>
  <si>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</si>
  <si>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</si>
  <si>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</si>
  <si>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</si>
  <si>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</si>
  <si>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</si>
  <si>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</si>
  <si>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</si>
  <si>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</si>
  <si>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</si>
  <si>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</si>
  <si>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</si>
  <si>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</si>
  <si>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</si>
  <si>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</si>
  <si>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</si>
  <si>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</si>
  <si>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</si>
  <si>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</si>
  <si>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</si>
  <si>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</si>
  <si>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</si>
  <si>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</si>
  <si>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</si>
  <si>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</si>
  <si>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</si>
  <si>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</si>
  <si>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</si>
  <si>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</si>
  <si>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</si>
  <si>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</si>
  <si>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</si>
  <si>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</si>
  <si>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</si>
  <si>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</si>
  <si>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</si>
  <si>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</si>
  <si>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</si>
  <si>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</si>
  <si>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</si>
  <si>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</si>
  <si>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</si>
  <si>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</si>
  <si>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</si>
  <si>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</si>
  <si>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</si>
  <si>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</si>
  <si>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</si>
  <si>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</si>
  <si>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</si>
  <si>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</si>
  <si>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</si>
  <si>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</si>
  <si>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</si>
  <si>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</si>
  <si>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</si>
  <si>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</si>
  <si>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</si>
  <si>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</si>
  <si>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</si>
  <si>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</si>
  <si>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</si>
  <si>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</si>
  <si>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</si>
  <si>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</si>
  <si>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</si>
  <si>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</si>
  <si>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</si>
  <si>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</si>
  <si>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</si>
  <si>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</si>
  <si>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</si>
  <si>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</si>
  <si>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</si>
  <si>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</si>
  <si>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</si>
  <si>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</si>
  <si>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</si>
  <si>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</si>
  <si>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</si>
  <si>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</si>
  <si>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</si>
  <si>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</si>
  <si>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</si>
  <si>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</si>
  <si>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</si>
  <si>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</si>
  <si>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</si>
  <si>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</si>
  <si>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</si>
  <si>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</si>
  <si>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</si>
  <si>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</si>
  <si>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</si>
  <si>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</si>
  <si>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</si>
  <si>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</si>
  <si>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</si>
  <si>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</si>
  <si>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</si>
  <si>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</si>
  <si>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</si>
  <si>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</si>
  <si>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</si>
  <si>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</si>
  <si>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</si>
  <si>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</si>
  <si>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</si>
  <si>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</si>
  <si>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</si>
  <si>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</si>
  <si>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</si>
  <si>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</si>
  <si>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</si>
  <si>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</si>
  <si>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</si>
  <si>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</si>
  <si>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</si>
  <si>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</si>
  <si>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</si>
  <si>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</si>
  <si>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</si>
  <si>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</si>
  <si>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</si>
  <si>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</si>
  <si>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</si>
  <si>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</si>
  <si>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</si>
  <si>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</si>
  <si>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</si>
  <si>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</si>
  <si>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</si>
  <si>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</si>
  <si>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</si>
  <si>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</si>
  <si>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</si>
  <si>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</si>
  <si>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</si>
  <si>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</si>
  <si>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</si>
  <si>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</si>
  <si>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</si>
  <si>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</si>
  <si>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</si>
  <si>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</si>
  <si>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</si>
  <si>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</si>
  <si>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</si>
  <si>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</si>
  <si>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</si>
  <si>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</si>
  <si>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</si>
  <si>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</si>
  <si>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</si>
  <si>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</si>
  <si>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</si>
  <si>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</si>
  <si>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</si>
  <si>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</si>
  <si>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</si>
  <si>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</si>
  <si>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</si>
  <si>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</si>
  <si>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</si>
  <si>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</si>
  <si>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</si>
  <si>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</si>
  <si>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</si>
  <si>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</si>
  <si>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</si>
  <si>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</si>
  <si>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</si>
  <si>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</si>
  <si>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</si>
  <si>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</si>
  <si>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</si>
  <si>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</si>
  <si>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</si>
  <si>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</si>
  <si>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</si>
  <si>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</si>
  <si>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</si>
  <si>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</si>
  <si>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</si>
  <si>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</si>
  <si>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</si>
  <si>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</si>
  <si>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</si>
  <si>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</si>
  <si>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</si>
  <si>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</si>
  <si>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</si>
  <si>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</si>
  <si>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</si>
  <si>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</si>
  <si>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</si>
  <si>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</si>
  <si>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</si>
  <si>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</si>
  <si>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</si>
  <si>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</si>
  <si>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</si>
  <si>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</si>
  <si>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</si>
  <si>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</si>
  <si>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</si>
  <si>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</si>
  <si>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</si>
  <si>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</si>
  <si>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</si>
  <si>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</si>
  <si>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</si>
  <si>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</si>
  <si>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</si>
  <si>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</si>
  <si>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</si>
  <si>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</si>
  <si>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</si>
  <si>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</si>
  <si>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</si>
  <si>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</si>
  <si>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</si>
  <si>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</si>
  <si>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</si>
  <si>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</si>
  <si>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</si>
  <si>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</si>
  <si>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</si>
  <si>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</si>
  <si>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</si>
  <si>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</si>
  <si>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</si>
  <si>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</si>
  <si>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</si>
  <si>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</si>
  <si>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</si>
  <si>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</si>
  <si>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</si>
  <si>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</si>
  <si>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</si>
  <si>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</si>
  <si>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</si>
  <si>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</si>
  <si>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</si>
  <si>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</si>
  <si>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</si>
  <si>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</si>
  <si>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</si>
  <si>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</si>
  <si>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</si>
  <si>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</si>
  <si>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</si>
  <si>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</si>
  <si>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</si>
  <si>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</si>
  <si>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</si>
  <si>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</si>
  <si>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</si>
  <si>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</si>
  <si>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</si>
  <si>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</si>
  <si>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</si>
  <si>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</si>
  <si>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</si>
  <si>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</si>
  <si>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</si>
  <si>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</si>
  <si>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</si>
  <si>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</si>
  <si>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</si>
  <si>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</si>
  <si>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</si>
  <si>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</si>
  <si>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</si>
  <si>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</si>
  <si>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</si>
  <si>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</si>
  <si>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</si>
  <si>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</si>
  <si>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</si>
  <si>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</si>
  <si>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</si>
  <si>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</si>
  <si>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</si>
  <si>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</si>
  <si>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</si>
  <si>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</si>
  <si>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</si>
  <si>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</si>
  <si>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</si>
  <si>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</si>
  <si>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</si>
  <si>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</si>
  <si>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</si>
  <si>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</si>
  <si>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</si>
  <si>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</si>
  <si>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</si>
  <si>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</si>
  <si>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</si>
  <si>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</si>
  <si>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</si>
  <si>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</si>
  <si>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</si>
  <si>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</si>
  <si>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</si>
  <si>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</si>
  <si>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</si>
  <si>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</si>
  <si>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</si>
  <si>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</si>
  <si>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</si>
  <si>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</si>
  <si>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</si>
  <si>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</si>
  <si>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</si>
  <si>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</si>
  <si>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</si>
  <si>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</si>
  <si>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</si>
  <si>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</si>
  <si>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</si>
  <si>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</si>
  <si>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</si>
  <si>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</si>
  <si>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</si>
  <si>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</si>
  <si>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</si>
  <si>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</si>
  <si>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</si>
  <si>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</si>
  <si>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</si>
  <si>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</si>
  <si>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</si>
  <si>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</si>
  <si>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</si>
  <si>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</si>
  <si>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</si>
  <si>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</si>
  <si>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</si>
  <si>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</si>
  <si>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</si>
  <si>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</si>
  <si>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</si>
  <si>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</si>
  <si>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</si>
  <si>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</si>
  <si>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</si>
  <si>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</si>
  <si>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</si>
  <si>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</si>
  <si>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</si>
  <si>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</si>
  <si>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</si>
  <si>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</si>
  <si>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</si>
  <si>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</si>
  <si>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</si>
  <si>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</si>
  <si>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</si>
  <si>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</si>
  <si>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</si>
  <si>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</si>
  <si>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</si>
  <si>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</si>
  <si>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</si>
  <si>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</si>
  <si>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</si>
  <si>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</si>
  <si>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</si>
  <si>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</si>
  <si>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</si>
  <si>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</si>
  <si>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</si>
  <si>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</si>
  <si>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</si>
  <si>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</si>
  <si>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</si>
  <si>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</si>
  <si>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</si>
  <si>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</si>
  <si>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</si>
  <si>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</si>
  <si>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</si>
  <si>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</si>
  <si>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</si>
  <si>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</si>
  <si>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</si>
  <si>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</si>
  <si>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</si>
  <si>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</si>
  <si>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</si>
  <si>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</si>
  <si>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</si>
  <si>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</si>
  <si>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</si>
  <si>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</si>
  <si>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</si>
  <si>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</si>
  <si>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</si>
  <si>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</si>
  <si>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</si>
  <si>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</si>
  <si>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</si>
  <si>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</si>
  <si>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</si>
  <si>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</si>
  <si>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</si>
  <si>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</si>
  <si>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</si>
  <si>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</si>
  <si>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</si>
  <si>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</si>
  <si>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</si>
  <si>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</si>
  <si>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</si>
  <si>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</si>
  <si>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</si>
  <si>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</si>
  <si>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</si>
  <si>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</si>
  <si>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</si>
  <si>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</si>
  <si>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</si>
  <si>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</si>
  <si>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</si>
  <si>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</si>
  <si>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</si>
  <si>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</si>
  <si>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</si>
  <si>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</si>
  <si>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</si>
  <si>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</si>
  <si>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</si>
  <si>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</si>
  <si>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</si>
  <si>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</si>
  <si>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</si>
  <si>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</si>
  <si>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</si>
  <si>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</si>
  <si>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</si>
  <si>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</si>
  <si>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</si>
  <si>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</si>
  <si>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</si>
  <si>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</si>
  <si>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</si>
  <si>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</si>
  <si>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</si>
  <si>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</si>
  <si>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</si>
  <si>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</si>
  <si>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</si>
  <si>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</si>
  <si>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</si>
  <si>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</si>
  <si>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</si>
  <si>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</si>
  <si>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</si>
  <si>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</si>
  <si>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</si>
  <si>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</si>
  <si>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</si>
  <si>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</si>
  <si>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</si>
  <si>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</si>
  <si>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</si>
  <si>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</si>
  <si>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</si>
  <si>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</si>
  <si>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</si>
  <si>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</si>
  <si>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</si>
  <si>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</si>
  <si>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</si>
  <si>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</si>
  <si>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</si>
  <si>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</si>
  <si>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</si>
  <si>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</si>
  <si>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</si>
  <si>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</si>
  <si>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</si>
  <si>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</si>
  <si>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</si>
  <si>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</si>
  <si>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</si>
  <si>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</si>
  <si>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</si>
  <si>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</si>
  <si>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</si>
  <si>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</si>
  <si>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</si>
  <si>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</si>
  <si>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</si>
  <si>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</si>
  <si>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</si>
  <si>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</si>
  <si>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</si>
  <si>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</si>
  <si>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</si>
  <si>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</si>
  <si>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</si>
  <si>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</si>
  <si>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</si>
  <si>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</si>
  <si>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</si>
  <si>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</si>
  <si>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</si>
  <si>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</si>
  <si>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</si>
  <si>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</si>
  <si>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</si>
  <si>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</si>
  <si>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</si>
  <si>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</si>
  <si>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</si>
  <si>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</si>
  <si>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</si>
  <si>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</si>
  <si>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</si>
  <si>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</si>
  <si>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</si>
  <si>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</si>
  <si>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</si>
  <si>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</si>
  <si>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</si>
  <si>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</si>
  <si>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</si>
  <si>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</si>
  <si>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</si>
  <si>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</si>
  <si>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</si>
  <si>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</si>
  <si>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</si>
  <si>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</si>
  <si>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</si>
  <si>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</si>
  <si>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</si>
  <si>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</si>
  <si>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</si>
  <si>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</si>
  <si>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</si>
  <si>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</si>
  <si>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</si>
  <si>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</si>
  <si>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</si>
  <si>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</si>
  <si>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</si>
  <si>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</si>
  <si>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</si>
  <si>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</si>
  <si>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</si>
  <si>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</si>
  <si>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</si>
  <si>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</si>
  <si>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</si>
  <si>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</si>
  <si>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</si>
  <si>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</si>
  <si>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</si>
  <si>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</si>
  <si>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</si>
  <si>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</si>
  <si>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</si>
  <si>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</si>
  <si>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</si>
  <si>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</si>
  <si>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</si>
  <si>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</si>
  <si>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</si>
  <si>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</si>
  <si>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</si>
  <si>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</si>
  <si>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</si>
  <si>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</si>
  <si>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</si>
  <si>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</si>
  <si>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</si>
  <si>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</si>
  <si>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</si>
  <si>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</si>
  <si>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</si>
  <si>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</si>
  <si>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</si>
  <si>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</si>
  <si>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</si>
  <si>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</si>
  <si>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</si>
  <si>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</si>
  <si>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</si>
  <si>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</si>
  <si>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</si>
  <si>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</si>
  <si>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</si>
  <si>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</si>
  <si>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</si>
  <si>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</si>
  <si>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</si>
  <si>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</si>
  <si>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</si>
  <si>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</si>
  <si>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</si>
  <si>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</si>
  <si>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</si>
  <si>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</si>
  <si>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</si>
  <si>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</si>
  <si>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</si>
  <si>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</si>
  <si>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</si>
  <si>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</si>
  <si>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</si>
  <si>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</si>
  <si>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</si>
  <si>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</si>
  <si>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</si>
  <si>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</si>
  <si>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</si>
  <si>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</si>
  <si>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</si>
  <si>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</si>
  <si>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</si>
  <si>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</si>
  <si>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</si>
  <si>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</si>
  <si>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</si>
  <si>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</si>
  <si>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</si>
  <si>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</si>
  <si>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</si>
  <si>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</si>
  <si>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</si>
  <si>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</si>
  <si>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</si>
  <si>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</si>
  <si>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</si>
  <si>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</si>
  <si>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</si>
  <si>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</si>
  <si>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</si>
  <si>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</si>
  <si>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</si>
  <si>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</si>
  <si>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</si>
  <si>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</si>
  <si>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</si>
  <si>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</si>
  <si>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</si>
  <si>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</si>
  <si>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</si>
  <si>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</si>
  <si>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</si>
  <si>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</si>
  <si>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</si>
  <si>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</si>
  <si>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</si>
  <si>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</si>
  <si>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</si>
  <si>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</si>
  <si>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</si>
  <si>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</si>
  <si>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</si>
  <si>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</si>
  <si>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</si>
  <si>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</si>
  <si>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</si>
  <si>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</si>
  <si>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</si>
  <si>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</si>
  <si>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</si>
  <si>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</si>
  <si>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</si>
  <si>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</si>
  <si>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</si>
  <si>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</si>
  <si>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</si>
  <si>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</si>
  <si>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</si>
  <si>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</si>
  <si>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</si>
  <si>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</si>
  <si>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</si>
  <si>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</si>
  <si>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</si>
  <si>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</si>
  <si>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</si>
  <si>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</si>
  <si>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</si>
  <si>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</si>
  <si>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</si>
  <si>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</si>
  <si>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</si>
  <si>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</si>
  <si>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</si>
  <si>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</si>
  <si>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</si>
  <si>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</si>
  <si>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</si>
  <si>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</si>
  <si>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</si>
  <si>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</si>
  <si>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</si>
  <si>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</si>
  <si>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</si>
  <si>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</si>
  <si>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</si>
  <si>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</si>
  <si>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</si>
  <si>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</si>
  <si>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</si>
  <si>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</si>
  <si>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</si>
  <si>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</si>
  <si>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</si>
  <si>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</si>
  <si>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</si>
  <si>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</si>
  <si>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</si>
  <si>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</si>
  <si>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</si>
  <si>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</si>
  <si>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</si>
  <si>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</si>
  <si>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</si>
  <si>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</si>
  <si>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</si>
  <si>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</si>
  <si>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</si>
  <si>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</si>
  <si>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</si>
  <si>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</si>
  <si>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</si>
  <si>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</si>
  <si>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</si>
  <si>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</si>
  <si>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</si>
  <si>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</si>
  <si>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</si>
  <si>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</si>
  <si>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</si>
  <si>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</si>
  <si>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</si>
  <si>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</si>
  <si>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</si>
  <si>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</si>
  <si>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</si>
  <si>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</si>
  <si>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</si>
  <si>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</si>
  <si>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</si>
  <si>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</si>
  <si>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</si>
  <si>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</si>
  <si>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</si>
  <si>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</si>
  <si>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</si>
  <si>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</si>
  <si>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</si>
  <si>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</si>
  <si>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</si>
  <si>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</si>
  <si>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</si>
  <si>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</si>
  <si>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</si>
  <si>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</si>
  <si>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</si>
  <si>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</si>
  <si>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</si>
  <si>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</si>
  <si>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</si>
  <si>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</si>
  <si>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</si>
  <si>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</si>
  <si>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</si>
  <si>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</si>
  <si>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</si>
  <si>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</si>
  <si>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</si>
  <si>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</si>
  <si>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</si>
  <si>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</si>
  <si>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</si>
  <si>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</si>
  <si>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</si>
  <si>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</si>
  <si>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</si>
  <si>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</si>
  <si>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</si>
  <si>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</si>
  <si>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</si>
  <si>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</si>
  <si>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</si>
  <si>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</si>
  <si>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</si>
  <si>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</si>
  <si>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</si>
  <si>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</si>
  <si>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</si>
  <si>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</si>
  <si>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</si>
  <si>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</si>
  <si>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</si>
  <si>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</si>
  <si>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</si>
  <si>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</si>
  <si>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</si>
  <si>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</si>
  <si>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</si>
  <si>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</si>
  <si>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</si>
  <si>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</si>
  <si>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</si>
  <si>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</si>
  <si>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</si>
  <si>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</si>
  <si>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</si>
  <si>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</si>
  <si>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</si>
  <si>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</si>
  <si>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</si>
  <si>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</si>
  <si>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</si>
  <si>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</si>
  <si>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</si>
  <si>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</si>
  <si>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</si>
  <si>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</si>
  <si>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</si>
  <si>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</si>
  <si>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</si>
  <si>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</si>
  <si>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</si>
  <si>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</si>
  <si>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</si>
  <si>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</si>
  <si>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</si>
  <si>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</si>
  <si>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</si>
  <si>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</si>
  <si>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</si>
  <si>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</si>
  <si>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</si>
  <si>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</si>
  <si>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</si>
  <si>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</si>
  <si>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</si>
  <si>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</si>
  <si>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</si>
  <si>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</si>
  <si>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</si>
  <si>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</si>
  <si>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</si>
  <si>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</si>
  <si>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</si>
  <si>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</si>
  <si>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</si>
  <si>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</si>
  <si>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</si>
  <si>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</si>
  <si>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</si>
  <si>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</si>
  <si>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</si>
  <si>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</si>
  <si>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</si>
  <si>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</si>
  <si>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</si>
  <si>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</si>
  <si>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</si>
  <si>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</si>
  <si>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</si>
  <si>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</si>
  <si>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</si>
  <si>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</si>
  <si>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</si>
  <si>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</si>
  <si>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</si>
  <si>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</si>
  <si>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</si>
  <si>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</si>
  <si>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</si>
  <si>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</si>
  <si>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</si>
  <si>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</si>
  <si>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</si>
  <si>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</si>
  <si>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</si>
  <si>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</si>
  <si>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</si>
  <si>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</si>
  <si>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</si>
  <si>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</si>
  <si>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</si>
  <si>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</si>
  <si>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</si>
  <si>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</si>
  <si>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</si>
  <si>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</si>
  <si>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</si>
  <si>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</si>
  <si>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</si>
  <si>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</si>
  <si>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</si>
  <si>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</si>
  <si>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</si>
  <si>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</si>
  <si>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</si>
  <si>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</si>
  <si>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</si>
  <si>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</si>
  <si>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</si>
  <si>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</si>
  <si>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</si>
  <si>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</si>
  <si>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</si>
  <si>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</si>
  <si>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</si>
  <si>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</si>
  <si>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</si>
  <si>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</si>
  <si>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</si>
  <si>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</si>
  <si>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</si>
  <si>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</si>
  <si>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</si>
  <si>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</si>
  <si>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</si>
  <si>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</si>
  <si>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</si>
  <si>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</si>
  <si>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</si>
  <si>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</si>
  <si>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</si>
  <si>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</si>
  <si>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</si>
  <si>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</si>
  <si>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</si>
  <si>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</si>
  <si>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</si>
  <si>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</si>
  <si>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</si>
  <si>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</si>
  <si>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</si>
  <si>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</si>
  <si>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</si>
  <si>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</si>
  <si>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</si>
  <si>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</si>
  <si>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</si>
  <si>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</si>
  <si>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</si>
  <si>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</si>
  <si>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</si>
  <si>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</si>
  <si>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</si>
  <si>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</si>
  <si>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</si>
  <si>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</si>
  <si>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</si>
  <si>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</si>
  <si>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</si>
  <si>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</si>
  <si>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</si>
  <si>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</si>
  <si>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</si>
  <si>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</si>
  <si>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</si>
  <si>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</si>
  <si>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</si>
  <si>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</si>
  <si>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</si>
  <si>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</si>
  <si>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</si>
  <si>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</si>
  <si>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</si>
  <si>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</si>
  <si>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</si>
  <si>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</si>
  <si>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</si>
  <si>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</si>
  <si>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</si>
  <si>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</si>
  <si>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</si>
  <si>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</si>
  <si>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</si>
  <si>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</si>
  <si>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</si>
  <si>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</si>
  <si>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</si>
  <si>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</si>
  <si>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</si>
  <si>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</si>
  <si>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</si>
  <si>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</si>
  <si>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</si>
  <si>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</si>
  <si>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</si>
  <si>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</si>
  <si>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</si>
  <si>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</si>
  <si>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</si>
  <si>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</si>
  <si>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</si>
  <si>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</si>
  <si>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</si>
  <si>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</si>
  <si>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</si>
  <si>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</si>
  <si>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</si>
  <si>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</si>
  <si>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</si>
  <si>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</si>
  <si>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</si>
  <si>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</si>
  <si>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</si>
  <si>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</si>
  <si>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</si>
  <si>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</si>
  <si>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</si>
  <si>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</si>
  <si>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</si>
  <si>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</si>
  <si>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</si>
  <si>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</si>
  <si>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</si>
  <si>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</si>
  <si>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</si>
  <si>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</si>
  <si>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</si>
  <si>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</si>
  <si>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</si>
  <si>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</si>
  <si>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</si>
  <si>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</si>
  <si>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</si>
  <si>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</si>
  <si>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</si>
  <si>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</si>
  <si>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</si>
  <si>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</si>
  <si>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</si>
  <si>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</si>
  <si>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</si>
  <si>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</si>
  <si>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</si>
  <si>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</si>
  <si>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</si>
  <si>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</si>
  <si>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</si>
  <si>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</si>
  <si>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</si>
  <si>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</si>
  <si>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</si>
  <si>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</si>
  <si>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</si>
  <si>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</si>
  <si>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</si>
  <si>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</si>
  <si>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</si>
  <si>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</si>
  <si>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</si>
  <si>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</si>
  <si>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</si>
  <si>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</si>
  <si>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</si>
  <si>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</si>
  <si>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</si>
  <si>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</si>
  <si>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</si>
  <si>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</si>
  <si>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</si>
  <si>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</si>
  <si>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</si>
  <si>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</si>
  <si>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</si>
  <si>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</si>
  <si>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</si>
  <si>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</si>
  <si>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</si>
  <si>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</si>
  <si>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</si>
  <si>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</si>
  <si>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</si>
  <si>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</si>
  <si>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</si>
  <si>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</si>
  <si>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</si>
  <si>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</si>
  <si>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</si>
  <si>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</si>
  <si>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</si>
  <si>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</si>
  <si>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</si>
  <si>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</si>
  <si>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</si>
  <si>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</si>
  <si>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</si>
  <si>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</si>
  <si>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</si>
  <si>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</si>
  <si>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</si>
  <si>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</si>
  <si>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</si>
  <si>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</si>
  <si>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</si>
  <si>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</si>
  <si>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</si>
  <si>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</si>
  <si>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</si>
  <si>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</si>
  <si>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</si>
  <si>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</si>
  <si>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</si>
  <si>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</si>
  <si>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</si>
  <si>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</si>
  <si>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</si>
  <si>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</si>
  <si>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</si>
  <si>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</si>
  <si>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</si>
  <si>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</si>
  <si>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</si>
  <si>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</si>
  <si>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</si>
  <si>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</si>
  <si>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</si>
  <si>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</si>
  <si>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</si>
  <si>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</si>
  <si>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</si>
  <si>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</si>
  <si>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</si>
  <si>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</si>
  <si>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</si>
  <si>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</si>
  <si>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</si>
  <si>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</si>
  <si>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</si>
  <si>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</si>
  <si>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</si>
  <si>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</si>
  <si>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</si>
  <si>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</si>
  <si>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</si>
  <si>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</si>
  <si>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</si>
  <si>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</si>
  <si>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</si>
  <si>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</si>
  <si>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</si>
  <si>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</si>
  <si>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</si>
  <si>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</si>
  <si>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</si>
  <si>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</si>
  <si>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</si>
  <si>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</si>
  <si>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</si>
  <si>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</si>
  <si>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</si>
  <si>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</si>
  <si>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</si>
  <si>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</si>
  <si>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</si>
  <si>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</si>
  <si>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</si>
  <si>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</si>
  <si>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</si>
  <si>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</si>
  <si>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</si>
  <si>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</si>
  <si>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</si>
  <si>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</si>
  <si>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</si>
  <si>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</si>
  <si>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</si>
  <si>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</si>
  <si>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</si>
  <si>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</si>
  <si>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</si>
  <si>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</si>
  <si>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</si>
  <si>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</si>
  <si>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</si>
  <si>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</si>
  <si>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</si>
  <si>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</si>
  <si>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</si>
  <si>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</si>
  <si>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</si>
  <si>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</si>
  <si>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</si>
  <si>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</si>
  <si>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</si>
  <si>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</si>
  <si>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</si>
  <si>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</si>
  <si>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</si>
  <si>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</si>
  <si>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</si>
  <si>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</si>
  <si>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</si>
  <si>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</si>
  <si>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</si>
  <si>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</si>
  <si>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</si>
  <si>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</si>
  <si>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</si>
  <si>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</si>
  <si>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</si>
  <si>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</si>
  <si>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</si>
  <si>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</si>
  <si>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</si>
  <si>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</si>
  <si>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</si>
  <si>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</si>
  <si>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</si>
  <si>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</si>
  <si>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</si>
  <si>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</si>
  <si>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</si>
  <si>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</si>
  <si>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</si>
  <si>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</si>
  <si>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</si>
  <si>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</si>
  <si>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</si>
  <si>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</si>
  <si>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</si>
  <si>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</si>
  <si>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</si>
  <si>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</si>
  <si>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</si>
  <si>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</si>
  <si>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</si>
  <si>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</si>
  <si>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</si>
  <si>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</si>
  <si>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</si>
  <si>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</si>
  <si>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</si>
  <si>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</si>
  <si>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</si>
  <si>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</si>
  <si>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</si>
  <si>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</si>
  <si>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</si>
  <si>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</si>
  <si>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</si>
  <si>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</si>
  <si>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</si>
  <si>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</si>
  <si>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</si>
  <si>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</si>
  <si>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</si>
  <si>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</si>
  <si>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</si>
  <si>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</si>
  <si>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</si>
  <si>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</si>
  <si>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</si>
  <si>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</si>
  <si>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</si>
  <si>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</si>
  <si>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</si>
  <si>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</si>
  <si>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</si>
  <si>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</si>
  <si>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</si>
  <si>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</si>
  <si>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</si>
  <si>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</si>
  <si>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</si>
  <si>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</si>
  <si>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</si>
  <si>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</si>
  <si>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</si>
  <si>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</si>
  <si>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</si>
  <si>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</si>
  <si>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</si>
  <si>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</si>
  <si>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</si>
  <si>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</si>
  <si>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</si>
  <si>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</si>
  <si>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</si>
  <si>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</si>
  <si>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</si>
  <si>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</si>
  <si>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</si>
  <si>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</si>
  <si>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</si>
  <si>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</si>
  <si>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</si>
  <si>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</si>
  <si>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</si>
  <si>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</si>
  <si>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</si>
  <si>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</si>
  <si>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</si>
  <si>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</si>
  <si>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</si>
  <si>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</si>
  <si>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</si>
  <si>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</si>
  <si>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</si>
  <si>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</si>
  <si>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</si>
  <si>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</si>
  <si>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</si>
  <si>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</si>
  <si>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</si>
  <si>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</si>
  <si>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</si>
  <si>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</si>
  <si>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</si>
  <si>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</si>
  <si>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</si>
  <si>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</si>
  <si>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</si>
  <si>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</si>
  <si>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</si>
  <si>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</si>
  <si>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</si>
  <si>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</si>
  <si>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</si>
  <si>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</si>
  <si>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</si>
  <si>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</si>
  <si>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</si>
  <si>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</si>
  <si>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</si>
  <si>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</si>
  <si>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</si>
  <si>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</si>
  <si>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</si>
  <si>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</si>
  <si>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</si>
  <si>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</si>
  <si>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</si>
  <si>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</si>
  <si>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</si>
  <si>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</si>
  <si>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</si>
  <si>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</si>
  <si>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</si>
  <si>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</si>
  <si>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</si>
  <si>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</si>
  <si>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</si>
  <si>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</si>
  <si>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</si>
  <si>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</si>
  <si>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</si>
  <si>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</si>
  <si>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</si>
  <si>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</si>
  <si>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</si>
  <si>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</si>
  <si>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</si>
  <si>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</si>
  <si>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</si>
  <si>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</si>
  <si>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</si>
  <si>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</si>
  <si>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</si>
  <si>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</si>
  <si>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</si>
  <si>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</si>
  <si>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</si>
  <si>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</si>
  <si>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</si>
  <si>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</si>
  <si>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</si>
  <si>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</si>
  <si>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</si>
  <si>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</si>
  <si>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</si>
  <si>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</si>
  <si>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</si>
  <si>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</si>
  <si>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</si>
  <si>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</si>
  <si>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</si>
  <si>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</si>
  <si>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</si>
  <si>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</si>
  <si>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</si>
  <si>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</si>
  <si>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</si>
  <si>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</si>
  <si>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</si>
  <si>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</si>
  <si>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</si>
  <si>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</si>
  <si>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</si>
  <si>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</si>
  <si>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</si>
  <si>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</si>
  <si>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</si>
  <si>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</si>
  <si>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</si>
  <si>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</si>
  <si>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</si>
  <si>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</si>
  <si>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</si>
  <si>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</si>
  <si>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</si>
  <si>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</si>
  <si>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</si>
  <si>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</si>
  <si>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</si>
  <si>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</si>
  <si>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</si>
  <si>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</si>
  <si>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</si>
  <si>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</si>
  <si>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</si>
  <si>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</si>
  <si>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</si>
  <si>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</si>
  <si>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</si>
  <si>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</si>
  <si>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</si>
  <si>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</si>
  <si>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</si>
  <si>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</si>
  <si>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</si>
  <si>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</si>
  <si>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</si>
  <si>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</si>
  <si>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</si>
  <si>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</si>
  <si>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</si>
  <si>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</si>
  <si>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</si>
  <si>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</si>
  <si>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</si>
  <si>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</si>
  <si>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</si>
  <si>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</si>
  <si>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</si>
  <si>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</si>
  <si>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</si>
  <si>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</si>
  <si>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</si>
  <si>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</si>
  <si>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</si>
  <si>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</si>
  <si>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</si>
  <si>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</si>
  <si>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</si>
  <si>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</si>
  <si>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</si>
  <si>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</si>
  <si>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</si>
  <si>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</si>
  <si>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</si>
  <si>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</si>
  <si>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</si>
  <si>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</si>
  <si>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</si>
  <si>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</si>
  <si>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</si>
  <si>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</si>
  <si>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</si>
  <si>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</si>
  <si>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</si>
  <si>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</si>
  <si>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</si>
  <si>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</si>
  <si>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</si>
  <si>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</si>
  <si>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</si>
  <si>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</si>
  <si>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</si>
  <si>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</si>
  <si>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</si>
  <si>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</si>
  <si>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</si>
  <si>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</si>
  <si>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</si>
  <si>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</si>
  <si>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</si>
  <si>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</si>
  <si>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</si>
  <si>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</si>
  <si>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</si>
  <si>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</si>
  <si>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</si>
  <si>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</si>
  <si>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</si>
  <si>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</si>
  <si>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</si>
  <si>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</si>
  <si>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</si>
  <si>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</si>
  <si>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</si>
  <si>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</si>
  <si>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</si>
  <si>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</si>
  <si>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</si>
  <si>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</si>
  <si>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</si>
  <si>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</si>
  <si>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</si>
  <si>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</si>
  <si>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</si>
  <si>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</si>
  <si>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</si>
  <si>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</si>
  <si>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</si>
  <si>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</si>
  <si>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</si>
  <si>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</si>
  <si>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</si>
  <si>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</si>
  <si>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</si>
  <si>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</si>
  <si>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</si>
  <si>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</si>
  <si>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</si>
  <si>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</si>
  <si>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</si>
  <si>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</si>
  <si>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</si>
  <si>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</si>
  <si>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</si>
  <si>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</si>
  <si>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</si>
  <si>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</si>
  <si>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</si>
  <si>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</si>
  <si>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</si>
  <si>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</si>
  <si>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</si>
  <si>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</si>
  <si>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</si>
  <si>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</si>
  <si>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</si>
  <si>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</si>
  <si>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</si>
  <si>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</si>
  <si>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</si>
  <si>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</si>
  <si>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</si>
  <si>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</si>
  <si>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</si>
  <si>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</si>
  <si>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</si>
  <si>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</si>
  <si>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</si>
  <si>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</si>
  <si>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</si>
  <si>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</si>
  <si>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</si>
  <si>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</si>
  <si>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</si>
  <si>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</si>
  <si>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</si>
  <si>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</si>
  <si>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</si>
  <si>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</si>
  <si>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</si>
  <si>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</si>
  <si>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</si>
  <si>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</si>
  <si>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</si>
  <si>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</si>
  <si>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</si>
  <si>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</si>
  <si>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</si>
  <si>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</si>
  <si>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</si>
  <si>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</si>
  <si>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</si>
  <si>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</si>
  <si>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</si>
  <si>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</si>
  <si>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</si>
  <si>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</si>
  <si>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</si>
  <si>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</si>
  <si>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</si>
  <si>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</si>
  <si>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</si>
  <si>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</si>
  <si>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</si>
  <si>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</si>
  <si>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</si>
  <si>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</si>
  <si>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</si>
  <si>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</si>
  <si>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</si>
  <si>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</si>
  <si>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</si>
  <si>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</si>
  <si>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</si>
  <si>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</si>
  <si>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</si>
  <si>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</si>
  <si>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</si>
  <si>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</si>
  <si>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</si>
  <si>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</si>
  <si>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</si>
  <si>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</si>
  <si>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</si>
  <si>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</si>
  <si>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</si>
  <si>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</si>
  <si>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</si>
  <si>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</si>
  <si>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</si>
  <si>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</si>
  <si>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</si>
  <si>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</si>
  <si>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</si>
  <si>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</si>
  <si>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</si>
  <si>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</si>
  <si>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</si>
  <si>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</si>
  <si>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</si>
  <si>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</si>
  <si>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</si>
  <si>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</si>
  <si>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</si>
  <si>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</si>
  <si>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</si>
  <si>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</si>
  <si>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</si>
  <si>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</si>
  <si>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</si>
  <si>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</si>
  <si>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</si>
  <si>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</si>
  <si>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</si>
  <si>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</si>
  <si>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</si>
  <si>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</si>
  <si>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</si>
  <si>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</si>
  <si>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</si>
  <si>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</si>
  <si>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</si>
  <si>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</si>
  <si>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</si>
  <si>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</si>
  <si>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</si>
  <si>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</si>
  <si>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</si>
  <si>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</si>
  <si>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</si>
  <si>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</si>
  <si>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</si>
  <si>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</si>
  <si>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</si>
  <si>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</si>
  <si>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</si>
  <si>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</si>
  <si>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</si>
  <si>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</si>
  <si>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</si>
  <si>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</si>
  <si>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</si>
  <si>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</si>
  <si>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</si>
  <si>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</si>
  <si>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</si>
  <si>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</si>
  <si>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</si>
  <si>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</si>
  <si>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</si>
  <si>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</si>
  <si>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</si>
  <si>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</si>
  <si>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</si>
  <si>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</si>
  <si>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</si>
  <si>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</si>
  <si>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</si>
  <si>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</si>
  <si>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</si>
  <si>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</si>
  <si>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</si>
  <si>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</si>
  <si>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</si>
  <si>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</si>
  <si>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</si>
  <si>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</si>
  <si>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</si>
  <si>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</si>
  <si>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</si>
  <si>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</si>
  <si>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</si>
  <si>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</si>
  <si>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</si>
  <si>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</si>
  <si>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</si>
  <si>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</si>
  <si>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</si>
  <si>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</si>
  <si>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</si>
  <si>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</si>
  <si>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</si>
  <si>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</si>
  <si>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</si>
  <si>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</si>
  <si>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</si>
  <si>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</si>
  <si>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</si>
  <si>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</si>
  <si>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</si>
  <si>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</si>
  <si>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</si>
  <si>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</si>
  <si>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</si>
  <si>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</si>
  <si>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</si>
  <si>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</si>
  <si>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</si>
  <si>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</si>
  <si>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</si>
  <si>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</si>
  <si>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</si>
  <si>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</si>
  <si>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</si>
  <si>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</si>
  <si>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</si>
  <si>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</si>
  <si>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</si>
  <si>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</si>
  <si>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</si>
  <si>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</si>
  <si>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</si>
  <si>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</si>
  <si>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</si>
  <si>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</si>
  <si>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</si>
  <si>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</si>
  <si>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</si>
  <si>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</si>
  <si>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</si>
  <si>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</si>
  <si>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</si>
  <si>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</si>
  <si>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</si>
  <si>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</si>
  <si>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</si>
  <si>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</si>
  <si>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</si>
  <si>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</si>
  <si>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</si>
  <si>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</si>
  <si>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</si>
  <si>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</si>
  <si>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</si>
  <si>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</si>
  <si>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</si>
  <si>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</si>
  <si>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</si>
  <si>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</si>
  <si>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</si>
  <si>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</si>
  <si>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</si>
  <si>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</si>
  <si>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</si>
  <si>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</si>
  <si>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</si>
  <si>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</si>
  <si>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</si>
  <si>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</si>
  <si>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</si>
  <si>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</si>
  <si>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</si>
  <si>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</si>
  <si>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</si>
  <si>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</si>
  <si>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</si>
  <si>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</si>
  <si>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</si>
  <si>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</si>
  <si>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</si>
  <si>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</si>
  <si>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</si>
  <si>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</si>
  <si>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</si>
  <si>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</si>
  <si>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</si>
  <si>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</si>
  <si>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</si>
  <si>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</si>
  <si>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</si>
  <si>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</si>
  <si>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</si>
  <si>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</si>
  <si>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</si>
  <si>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</si>
  <si>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</si>
  <si>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</si>
  <si>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</si>
  <si>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</si>
  <si>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</si>
  <si>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</si>
  <si>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</si>
  <si>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</si>
  <si>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</si>
  <si>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</si>
  <si>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</si>
  <si>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</si>
  <si>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</si>
  <si>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</si>
  <si>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</si>
  <si>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</si>
  <si>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</si>
  <si>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</si>
  <si>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</si>
  <si>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</si>
  <si>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</si>
  <si>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</si>
  <si>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</si>
  <si>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</si>
  <si>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</si>
  <si>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</si>
  <si>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</si>
  <si>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</si>
  <si>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</si>
  <si>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</si>
  <si>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</si>
  <si>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</si>
  <si>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</si>
  <si>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</si>
  <si>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</si>
  <si>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</si>
  <si>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</si>
  <si>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</si>
  <si>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</si>
  <si>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</si>
  <si>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</si>
  <si>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</si>
  <si>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</si>
  <si>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</si>
  <si>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</si>
  <si>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</si>
  <si>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</si>
  <si>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</si>
  <si>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</si>
  <si>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</si>
  <si>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</si>
  <si>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</si>
  <si>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</si>
  <si>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</si>
  <si>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</si>
  <si>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</si>
  <si>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</si>
  <si>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</si>
  <si>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</si>
  <si>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</si>
  <si>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</si>
  <si>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</si>
  <si>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</si>
  <si>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</si>
  <si>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</si>
  <si>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</si>
  <si>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</si>
  <si>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</si>
  <si>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</si>
  <si>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</si>
  <si>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</si>
  <si>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</si>
  <si>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</si>
  <si>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</si>
  <si>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</si>
  <si>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</si>
  <si>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</si>
  <si>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</si>
  <si>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</si>
  <si>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</si>
  <si>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</si>
  <si>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</si>
  <si>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</si>
  <si>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</si>
  <si>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</si>
  <si>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</si>
  <si>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</si>
  <si>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</si>
  <si>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</si>
  <si>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</si>
  <si>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</si>
  <si>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</si>
  <si>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</si>
  <si>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</si>
  <si>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</si>
  <si>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</si>
  <si>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</si>
  <si>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</si>
  <si>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</si>
  <si>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</si>
  <si>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</si>
  <si>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</si>
  <si>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</si>
  <si>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</si>
  <si>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</si>
  <si>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</si>
  <si>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</si>
  <si>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</si>
  <si>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</si>
  <si>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</si>
  <si>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</si>
  <si>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</si>
  <si>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</si>
  <si>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</si>
  <si>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</si>
  <si>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</si>
  <si>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</si>
  <si>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</si>
  <si>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</si>
  <si>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</si>
  <si>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</si>
  <si>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</si>
  <si>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</si>
  <si>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</si>
  <si>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</si>
  <si>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</si>
  <si>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</si>
  <si>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</si>
  <si>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</si>
  <si>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</si>
  <si>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</si>
  <si>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</si>
  <si>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</si>
  <si>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</si>
  <si>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</si>
  <si>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</si>
  <si>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</si>
  <si>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</si>
  <si>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</si>
  <si>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</si>
  <si>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</si>
  <si>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</si>
  <si>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</si>
  <si>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</si>
  <si>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</si>
  <si>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</si>
  <si>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</si>
  <si>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</si>
  <si>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</si>
  <si>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</si>
  <si>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</si>
  <si>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</si>
  <si>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</si>
  <si>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</si>
  <si>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</si>
  <si>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</si>
  <si>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</si>
  <si>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</si>
  <si>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</si>
  <si>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</si>
  <si>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</si>
  <si>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</si>
  <si>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</si>
  <si>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</si>
  <si>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</si>
  <si>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</si>
  <si>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</si>
  <si>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</si>
  <si>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</si>
  <si>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</si>
  <si>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</si>
  <si>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</si>
  <si>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</si>
  <si>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</si>
  <si>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</si>
  <si>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</si>
  <si>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</si>
  <si>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</si>
  <si>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</si>
  <si>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</si>
  <si>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</si>
  <si>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</si>
  <si>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</si>
  <si>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</si>
  <si>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</si>
  <si>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</si>
  <si>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</si>
  <si>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</si>
  <si>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</si>
  <si>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</si>
  <si>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</si>
  <si>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</si>
  <si>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</si>
  <si>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</si>
  <si>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</si>
  <si>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</si>
  <si>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</si>
  <si>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</si>
  <si>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</si>
  <si>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</si>
  <si>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</si>
  <si>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</si>
  <si>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</si>
  <si>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</si>
  <si>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</si>
  <si>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</si>
  <si>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</si>
  <si>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</si>
  <si>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</si>
  <si>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</si>
  <si>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</si>
  <si>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</si>
  <si>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</si>
  <si>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</si>
  <si>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</si>
  <si>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</si>
  <si>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</si>
  <si>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</si>
  <si>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</si>
  <si>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</si>
  <si>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</si>
  <si>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</si>
  <si>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</si>
  <si>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</si>
  <si>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</si>
  <si>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</si>
  <si>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</si>
  <si>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</si>
  <si>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</si>
  <si>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</si>
  <si>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</si>
  <si>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</si>
  <si>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</si>
  <si>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</si>
  <si>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</si>
  <si>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</si>
  <si>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</si>
  <si>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</si>
  <si>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</si>
  <si>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</si>
  <si>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</si>
  <si>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</si>
  <si>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</si>
  <si>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</si>
  <si>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</si>
  <si>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</si>
  <si>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</si>
  <si>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</si>
  <si>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</si>
  <si>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</si>
  <si>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</si>
  <si>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</si>
  <si>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</si>
  <si>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</si>
  <si>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</si>
  <si>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</si>
  <si>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</si>
  <si>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</si>
  <si>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</si>
  <si>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</si>
  <si>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</si>
  <si>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</si>
  <si>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</si>
  <si>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</si>
  <si>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</si>
  <si>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</si>
  <si>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</si>
  <si>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</si>
  <si>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</si>
  <si>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</si>
  <si>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</si>
  <si>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</si>
  <si>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</si>
  <si>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</si>
  <si>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</si>
  <si>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</si>
  <si>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</si>
  <si>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</si>
  <si>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</si>
  <si>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</si>
  <si>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</si>
  <si>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</si>
  <si>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</si>
  <si>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</si>
  <si>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</si>
  <si>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</si>
  <si>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</si>
  <si>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</si>
  <si>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</si>
  <si>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</si>
  <si>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</si>
  <si>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</si>
  <si>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</si>
  <si>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</si>
  <si>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</si>
  <si>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</si>
  <si>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</si>
  <si>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</si>
  <si>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</si>
  <si>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</si>
  <si>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</si>
  <si>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</si>
  <si>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</si>
  <si>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</si>
  <si>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</si>
  <si>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</si>
  <si>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</si>
  <si>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</si>
  <si>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</si>
  <si>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</si>
  <si>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</si>
  <si>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</si>
  <si>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</si>
  <si>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</si>
  <si>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</si>
  <si>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</si>
  <si>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</si>
  <si>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</si>
  <si>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</si>
  <si>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</si>
  <si>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</si>
  <si>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</si>
  <si>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</si>
  <si>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</si>
  <si>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</si>
  <si>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</si>
  <si>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</si>
  <si>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</si>
  <si>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</si>
  <si>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</si>
  <si>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</si>
  <si>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</si>
  <si>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</si>
  <si>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</si>
  <si>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</si>
  <si>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</si>
  <si>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</si>
  <si>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</si>
  <si>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</si>
  <si>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</si>
  <si>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</si>
  <si>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</si>
  <si>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</si>
  <si>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</si>
  <si>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</si>
  <si>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</si>
  <si>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</si>
  <si>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</si>
  <si>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</si>
  <si>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</si>
  <si>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</si>
  <si>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</si>
  <si>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</si>
  <si>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</si>
  <si>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</si>
  <si>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</si>
  <si>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</si>
  <si>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</si>
  <si>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</si>
  <si>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</si>
  <si>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</si>
  <si>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</si>
  <si>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</si>
  <si>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</si>
  <si>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</si>
  <si>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</si>
  <si>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</si>
  <si>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</si>
  <si>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</si>
  <si>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</si>
  <si>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</si>
  <si>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</si>
  <si>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</si>
  <si>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</si>
  <si>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</si>
  <si>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</si>
  <si>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</si>
  <si>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</si>
  <si>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</si>
  <si>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</si>
  <si>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</si>
  <si>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</si>
  <si>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</si>
  <si>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</si>
  <si>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</si>
  <si>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</si>
  <si>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</si>
  <si>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</si>
  <si>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</si>
  <si>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</si>
  <si>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</si>
  <si>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</si>
  <si>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</si>
  <si>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</si>
  <si>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</si>
  <si>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</si>
  <si>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</si>
  <si>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</si>
  <si>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</si>
  <si>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</si>
  <si>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</si>
  <si>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</si>
  <si>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</si>
  <si>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</si>
  <si>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</si>
  <si>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</si>
  <si>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</si>
  <si>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</si>
  <si>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</si>
  <si>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</si>
  <si>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</si>
  <si>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</si>
  <si>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</si>
  <si>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</si>
  <si>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</si>
  <si>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</si>
  <si>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</si>
  <si>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</si>
  <si>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</si>
  <si>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</si>
  <si>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</si>
  <si>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</si>
  <si>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</si>
  <si>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</si>
  <si>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</si>
  <si>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</si>
  <si>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</si>
  <si>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</si>
  <si>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</si>
  <si>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</si>
  <si>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</si>
  <si>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</si>
  <si>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</si>
  <si>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</si>
  <si>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</si>
  <si>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</si>
  <si>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</si>
  <si>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</si>
  <si>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</si>
  <si>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</si>
  <si>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</si>
  <si>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</si>
  <si>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</si>
  <si>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</si>
  <si>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</si>
  <si>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</si>
  <si>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</si>
  <si>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</si>
  <si>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</si>
  <si>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</si>
  <si>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</si>
  <si>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</si>
  <si>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</si>
  <si>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</si>
  <si>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</si>
  <si>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</si>
  <si>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</si>
  <si>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</si>
  <si>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</si>
  <si>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</si>
  <si>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</si>
  <si>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</si>
  <si>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</si>
  <si>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</si>
  <si>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</si>
  <si>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</si>
  <si>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</si>
  <si>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</si>
  <si>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</si>
  <si>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</si>
  <si>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</si>
  <si>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</si>
  <si>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</si>
  <si>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</si>
  <si>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</si>
  <si>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</si>
  <si>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</si>
  <si>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</si>
  <si>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</si>
  <si>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</si>
  <si>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</si>
  <si>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</si>
  <si>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</si>
  <si>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</si>
  <si>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</si>
  <si>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</si>
  <si>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</si>
  <si>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</si>
  <si>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</si>
  <si>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</si>
  <si>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</si>
  <si>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</si>
  <si>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</si>
  <si>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</si>
  <si>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</si>
  <si>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</si>
  <si>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</si>
  <si>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</si>
  <si>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</si>
  <si>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</si>
  <si>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</si>
  <si>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</si>
  <si>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</si>
  <si>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</si>
  <si>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</si>
  <si>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</si>
  <si>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</si>
  <si>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</si>
  <si>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</si>
  <si>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</si>
  <si>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</si>
  <si>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</si>
  <si>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</si>
  <si>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</si>
  <si>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</si>
  <si>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</si>
  <si>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</si>
  <si>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</si>
  <si>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</si>
  <si>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</si>
  <si>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</si>
  <si>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</si>
  <si>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</si>
  <si>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</si>
  <si>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</si>
  <si>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</si>
  <si>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</si>
  <si>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</si>
  <si>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</si>
  <si>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</si>
  <si>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</si>
  <si>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</si>
  <si>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</si>
  <si>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</si>
  <si>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</si>
  <si>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</si>
  <si>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</si>
  <si>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</si>
  <si>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</si>
  <si>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</si>
  <si>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</si>
  <si>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</si>
  <si>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</si>
  <si>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</si>
  <si>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</si>
  <si>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</si>
  <si>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</si>
  <si>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</si>
  <si>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</si>
  <si>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</si>
  <si>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</si>
  <si>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</si>
  <si>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</si>
  <si>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</si>
  <si>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</si>
  <si>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</si>
  <si>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</si>
  <si>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</si>
  <si>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</si>
  <si>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</si>
  <si>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</si>
  <si>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</si>
  <si>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</si>
  <si>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</si>
  <si>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</si>
  <si>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</si>
  <si>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</si>
  <si>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</si>
  <si>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</si>
  <si>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</si>
  <si>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</si>
  <si>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</si>
  <si>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</si>
  <si>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</si>
  <si>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</si>
  <si>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</si>
  <si>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</si>
  <si>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</si>
  <si>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</si>
  <si>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</si>
  <si>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</si>
  <si>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</si>
  <si>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</si>
  <si>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</si>
  <si>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</si>
  <si>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</si>
  <si>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</si>
  <si>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</si>
  <si>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</si>
  <si>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</si>
  <si>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</si>
  <si>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</si>
  <si>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</si>
  <si>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</si>
  <si>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</si>
  <si>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</si>
  <si>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</si>
  <si>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</si>
  <si>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</si>
  <si>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</si>
  <si>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</si>
  <si>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</si>
  <si>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</si>
  <si>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</si>
  <si>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</si>
  <si>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</si>
  <si>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</si>
  <si>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</si>
  <si>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</si>
  <si>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</si>
  <si>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</si>
  <si>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</si>
  <si>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</si>
  <si>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</si>
  <si>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</si>
  <si>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</si>
  <si>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</si>
  <si>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</si>
  <si>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</si>
  <si>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</si>
  <si>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</si>
  <si>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</si>
  <si>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</si>
  <si>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</si>
  <si>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</si>
  <si>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</si>
  <si>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</si>
  <si>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</si>
  <si>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</si>
  <si>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</si>
  <si>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</si>
  <si>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</si>
  <si>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</si>
  <si>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</si>
  <si>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</si>
  <si>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</si>
  <si>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</si>
  <si>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</si>
  <si>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</si>
  <si>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</si>
  <si>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</si>
  <si>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</si>
  <si>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</si>
  <si>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</si>
  <si>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</si>
  <si>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</si>
  <si>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</si>
  <si>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</si>
  <si>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</si>
  <si>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</si>
  <si>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</si>
  <si>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</si>
  <si>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</si>
  <si>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</si>
  <si>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</si>
  <si>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</si>
  <si>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</si>
  <si>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</si>
  <si>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</si>
  <si>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</si>
  <si>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</si>
  <si>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</si>
  <si>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</si>
  <si>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</si>
  <si>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</si>
  <si>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</si>
  <si>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</si>
  <si>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</si>
  <si>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</si>
  <si>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</si>
  <si>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</si>
  <si>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</si>
  <si>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</si>
  <si>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</si>
  <si>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</si>
  <si>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</si>
  <si>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</si>
  <si>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</si>
  <si>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</si>
  <si>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</si>
  <si>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</si>
  <si>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</si>
  <si>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</si>
  <si>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</si>
  <si>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</si>
  <si>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</si>
  <si>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</si>
  <si>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</si>
  <si>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</si>
  <si>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</si>
  <si>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</si>
  <si>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</si>
  <si>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</si>
  <si>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</si>
  <si>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</si>
  <si>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</si>
  <si>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</si>
  <si>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</si>
  <si>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</si>
  <si>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</si>
  <si>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</si>
  <si>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</si>
  <si>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</si>
  <si>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</si>
  <si>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</si>
  <si>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</si>
  <si>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</si>
  <si>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</si>
  <si>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</si>
  <si>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</si>
  <si>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</si>
  <si>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</si>
  <si>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</si>
  <si>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</si>
  <si>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</si>
  <si>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</si>
  <si>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</si>
  <si>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</si>
  <si>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</si>
  <si>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</si>
  <si>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</si>
  <si>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</si>
  <si>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</si>
  <si>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</si>
  <si>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</si>
  <si>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</si>
  <si>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</si>
  <si>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</si>
  <si>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</si>
  <si>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</si>
  <si>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</si>
  <si>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</si>
  <si>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</si>
  <si>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</si>
  <si>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</si>
  <si>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</si>
  <si>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</si>
  <si>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</si>
  <si>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</si>
  <si>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</si>
  <si>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</si>
  <si>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</si>
  <si>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</si>
  <si>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</si>
  <si>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</si>
  <si>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</si>
  <si>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</si>
  <si>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</si>
  <si>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</si>
  <si>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</si>
  <si>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</si>
  <si>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</si>
  <si>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</si>
  <si>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</si>
  <si>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</si>
  <si>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</si>
  <si>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</si>
  <si>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</si>
  <si>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</si>
  <si>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</si>
  <si>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</si>
  <si>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</si>
  <si>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</si>
  <si>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</si>
  <si>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</si>
  <si>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</si>
  <si>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</si>
  <si>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</si>
  <si>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</si>
  <si>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</si>
  <si>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</si>
  <si>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</si>
  <si>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</si>
  <si>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</si>
  <si>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</si>
  <si>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</si>
  <si>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</si>
  <si>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</si>
  <si>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</si>
  <si>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</si>
  <si>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</si>
  <si>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</si>
  <si>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</si>
  <si>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</si>
  <si>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</si>
  <si>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</si>
  <si>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</si>
  <si>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</si>
  <si>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</si>
  <si>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</si>
  <si>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</si>
  <si>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</si>
  <si>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</si>
  <si>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</si>
  <si>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</si>
  <si>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</si>
  <si>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</si>
  <si>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</si>
  <si>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</si>
  <si>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</si>
  <si>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</si>
  <si>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</si>
  <si>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</si>
  <si>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</si>
  <si>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</si>
  <si>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</si>
  <si>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</si>
  <si>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</si>
  <si>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</si>
  <si>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</si>
  <si>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</si>
  <si>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</si>
  <si>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</si>
  <si>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</si>
  <si>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</si>
  <si>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</si>
  <si>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</si>
  <si>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</si>
  <si>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</si>
  <si>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</si>
  <si>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</si>
  <si>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</si>
  <si>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</si>
  <si>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</si>
  <si>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</si>
  <si>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</si>
  <si>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</si>
  <si>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</si>
  <si>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</si>
  <si>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</si>
  <si>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</si>
  <si>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</si>
  <si>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</si>
  <si>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</si>
  <si>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</si>
  <si>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</si>
  <si>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</si>
  <si>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</si>
  <si>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</si>
  <si>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</si>
  <si>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</si>
  <si>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</si>
  <si>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</si>
  <si>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</si>
  <si>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</si>
  <si>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</si>
  <si>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</si>
  <si>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</si>
  <si>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</si>
  <si>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</si>
  <si>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</si>
  <si>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</si>
  <si>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</si>
  <si>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</si>
  <si>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</si>
  <si>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</si>
  <si>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</si>
  <si>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</si>
  <si>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</si>
  <si>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</si>
  <si>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</si>
  <si>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</si>
  <si>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</si>
  <si>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</si>
  <si>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</si>
  <si>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</si>
  <si>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</si>
  <si>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</si>
  <si>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</si>
  <si>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</si>
  <si>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</si>
  <si>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</si>
  <si>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</si>
  <si>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</si>
  <si>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</si>
  <si>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</si>
  <si>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</si>
  <si>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</si>
  <si>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</si>
  <si>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</si>
  <si>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</si>
  <si>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</si>
  <si>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</si>
  <si>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</si>
  <si>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</si>
  <si>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</si>
  <si>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</si>
  <si>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</si>
  <si>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</si>
  <si>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</si>
  <si>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</si>
  <si>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</si>
  <si>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</si>
  <si>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</si>
  <si>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</si>
  <si>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</si>
  <si>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</si>
  <si>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</si>
  <si>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</si>
  <si>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</si>
  <si>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</si>
  <si>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</si>
  <si>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</si>
  <si>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</si>
  <si>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</si>
  <si>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</si>
  <si>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</si>
  <si>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</si>
  <si>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</si>
  <si>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</si>
  <si>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</si>
  <si>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</si>
  <si>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</si>
  <si>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</si>
  <si>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</si>
  <si>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</si>
  <si>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</si>
  <si>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</si>
  <si>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</si>
  <si>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</si>
  <si>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</si>
  <si>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</si>
  <si>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</si>
  <si>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</si>
  <si>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</si>
  <si>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</si>
  <si>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</si>
  <si>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</si>
  <si>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</si>
  <si>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</si>
  <si>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</si>
  <si>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</si>
  <si>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</si>
  <si>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</si>
  <si>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</si>
  <si>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</si>
  <si>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</si>
  <si>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</si>
  <si>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</si>
  <si>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</si>
  <si>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</si>
  <si>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</si>
  <si>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</si>
  <si>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</si>
  <si>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</si>
  <si>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</si>
  <si>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</si>
  <si>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</si>
  <si>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</si>
  <si>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</si>
  <si>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</si>
  <si>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</si>
  <si>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</si>
  <si>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</si>
  <si>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</si>
  <si>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</si>
  <si>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</si>
  <si>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</si>
  <si>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</si>
  <si>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</si>
  <si>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</si>
  <si>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</si>
  <si>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</si>
  <si>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</si>
  <si>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</si>
  <si>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</si>
  <si>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</si>
  <si>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</si>
  <si>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</si>
  <si>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</si>
  <si>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</si>
  <si>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</si>
  <si>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</si>
  <si>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</si>
  <si>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</si>
  <si>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</si>
  <si>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</si>
  <si>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</si>
  <si>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</si>
  <si>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</si>
  <si>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</si>
  <si>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</si>
  <si>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</si>
  <si>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</si>
  <si>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</si>
  <si>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</si>
  <si>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</si>
  <si>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</si>
  <si>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</si>
  <si>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</si>
  <si>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</si>
  <si>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</si>
  <si>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</si>
  <si>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</si>
  <si>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</si>
  <si>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</si>
  <si>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</si>
  <si>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</si>
  <si>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</si>
  <si>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</si>
  <si>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</si>
  <si>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</si>
  <si>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</si>
  <si>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</si>
  <si>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</si>
  <si>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</si>
  <si>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</si>
  <si>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</si>
  <si>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</si>
  <si>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</si>
  <si>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</si>
  <si>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</si>
  <si>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</si>
  <si>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</si>
  <si>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</si>
  <si>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</si>
  <si>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</si>
  <si>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</si>
  <si>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</si>
  <si>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</si>
  <si>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</si>
  <si>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</si>
  <si>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</si>
  <si>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</si>
  <si>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</si>
  <si>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</si>
  <si>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</si>
  <si>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</si>
  <si>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</si>
  <si>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</si>
  <si>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</si>
  <si>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</si>
  <si>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</si>
  <si>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</si>
  <si>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</si>
  <si>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</si>
  <si>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</si>
  <si>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</si>
  <si>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</si>
  <si>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</si>
  <si>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</si>
  <si>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</si>
  <si>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</si>
  <si>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</si>
  <si>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</si>
  <si>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</si>
  <si>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</si>
  <si>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</si>
  <si>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</si>
  <si>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</si>
  <si>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</si>
  <si>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</si>
  <si>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</si>
  <si>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</si>
  <si>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</si>
  <si>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</si>
  <si>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</si>
  <si>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</si>
  <si>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</si>
  <si>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</si>
  <si>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</si>
  <si>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</si>
  <si>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</si>
  <si>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</si>
  <si>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</si>
  <si>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</si>
  <si>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</si>
  <si>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</si>
  <si>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</si>
  <si>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</si>
  <si>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</si>
  <si>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</si>
  <si>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</si>
  <si>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</si>
  <si>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</si>
  <si>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</si>
  <si>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</si>
  <si>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</si>
  <si>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</si>
  <si>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</si>
  <si>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</si>
  <si>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</si>
  <si>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</si>
  <si>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</si>
  <si>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</si>
  <si>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</si>
  <si>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</si>
  <si>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</si>
  <si>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</si>
  <si>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</si>
  <si>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</si>
  <si>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</si>
  <si>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</si>
  <si>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</si>
  <si>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</si>
  <si>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</si>
  <si>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</si>
  <si>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</si>
  <si>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</si>
  <si>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</si>
  <si>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</si>
  <si>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</si>
  <si>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</si>
  <si>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</si>
  <si>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</si>
  <si>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</si>
  <si>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</si>
  <si>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</si>
  <si>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</si>
  <si>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</si>
  <si>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</si>
  <si>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</si>
  <si>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</si>
  <si>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</si>
  <si>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</si>
  <si>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</si>
  <si>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</si>
  <si>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</si>
  <si>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</si>
  <si>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</si>
  <si>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</si>
  <si>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</si>
  <si>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</si>
  <si>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</si>
  <si>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</si>
  <si>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</si>
  <si>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</si>
  <si>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</si>
  <si>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</si>
  <si>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</si>
  <si>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</si>
  <si>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</si>
  <si>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</si>
  <si>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</si>
  <si>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</si>
  <si>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</si>
  <si>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</si>
  <si>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</si>
  <si>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</si>
  <si>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</si>
  <si>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</si>
  <si>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</si>
  <si>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</si>
  <si>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</si>
  <si>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</si>
  <si>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</si>
  <si>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</si>
  <si>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</si>
  <si>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</si>
  <si>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</si>
  <si>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</si>
  <si>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</si>
  <si>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</si>
  <si>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</si>
  <si>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</si>
  <si>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</si>
  <si>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</si>
  <si>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</si>
  <si>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</si>
  <si>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</si>
  <si>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</si>
  <si>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</si>
  <si>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</si>
  <si>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</si>
  <si>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</si>
  <si>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</si>
  <si>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</si>
  <si>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</si>
  <si>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</si>
  <si>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</si>
  <si>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</si>
  <si>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</si>
  <si>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</si>
  <si>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</si>
  <si>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</si>
  <si>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</si>
  <si>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</si>
  <si>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</si>
  <si>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</si>
  <si>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</si>
  <si>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</si>
  <si>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</si>
  <si>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</si>
  <si>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</si>
  <si>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</si>
  <si>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</si>
  <si>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</si>
  <si>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</si>
  <si>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</si>
  <si>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</si>
  <si>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</si>
  <si>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</si>
  <si>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</si>
  <si>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</si>
  <si>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</si>
  <si>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</si>
  <si>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</si>
  <si>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</si>
  <si>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</si>
  <si>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</si>
  <si>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</si>
  <si>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</si>
  <si>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</si>
  <si>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</si>
  <si>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</si>
  <si>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</si>
  <si>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</si>
  <si>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</si>
  <si>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</si>
  <si>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</si>
  <si>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</si>
  <si>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</si>
  <si>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</si>
  <si>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</si>
  <si>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</si>
  <si>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</si>
  <si>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</si>
  <si>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</si>
  <si>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</si>
  <si>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</si>
  <si>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</si>
  <si>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</si>
  <si>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</si>
  <si>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</si>
  <si>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</si>
  <si>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</si>
  <si>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</si>
  <si>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</si>
  <si>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</si>
  <si>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</si>
  <si>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</si>
  <si>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</si>
  <si>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</si>
  <si>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</si>
  <si>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</si>
  <si>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</si>
  <si>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</si>
  <si>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</si>
  <si>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</si>
  <si>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</si>
  <si>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</si>
  <si>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</si>
  <si>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</si>
  <si>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</si>
  <si>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</si>
  <si>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</si>
  <si>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</si>
  <si>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</si>
  <si>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</si>
  <si>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</si>
  <si>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</si>
  <si>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</si>
  <si>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</si>
  <si>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</si>
  <si>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</si>
  <si>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</si>
  <si>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</si>
  <si>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</si>
  <si>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</si>
  <si>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</si>
  <si>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</si>
  <si>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</si>
  <si>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</si>
  <si>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</si>
  <si>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</si>
  <si>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</si>
  <si>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</si>
  <si>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</si>
  <si>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</si>
  <si>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</si>
  <si>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</si>
  <si>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</si>
  <si>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</si>
  <si>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</si>
  <si>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</si>
  <si>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</si>
  <si>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</si>
  <si>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</si>
  <si>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</si>
  <si>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</si>
  <si>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</si>
  <si>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</si>
  <si>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</si>
  <si>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</si>
  <si>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</si>
  <si>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</si>
  <si>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</si>
  <si>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</si>
  <si>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</si>
  <si>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</si>
  <si>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</si>
  <si>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</si>
  <si>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</si>
  <si>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</si>
  <si>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</si>
  <si>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</si>
  <si>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</si>
  <si>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</si>
  <si>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</si>
  <si>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</si>
  <si>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</si>
  <si>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</si>
  <si>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</si>
  <si>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</si>
  <si>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</si>
  <si>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</si>
  <si>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</si>
  <si>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</si>
  <si>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</si>
  <si>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</si>
  <si>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</si>
  <si>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</si>
  <si>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</si>
  <si>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</si>
  <si>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</si>
  <si>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</si>
  <si>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</si>
  <si>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</si>
  <si>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</si>
  <si>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</si>
  <si>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</si>
  <si>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</si>
  <si>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</si>
  <si>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</si>
  <si>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</si>
  <si>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</si>
  <si>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</si>
  <si>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</si>
  <si>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</si>
  <si>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</si>
  <si>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</si>
  <si>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</si>
  <si>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</si>
  <si>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</si>
  <si>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</si>
  <si>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</si>
  <si>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</si>
  <si>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</si>
  <si>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</si>
  <si>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</si>
  <si>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</si>
  <si>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</si>
  <si>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</si>
  <si>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</si>
  <si>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</si>
  <si>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</si>
  <si>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</si>
  <si>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</si>
  <si>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</si>
  <si>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</si>
  <si>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</si>
  <si>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</si>
  <si>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</si>
  <si>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</si>
  <si>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</si>
  <si>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</si>
  <si>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</si>
  <si>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</si>
  <si>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</si>
  <si>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</si>
  <si>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</si>
  <si>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</si>
  <si>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</si>
  <si>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</si>
  <si>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</si>
  <si>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</si>
  <si>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</si>
  <si>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</si>
  <si>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</si>
  <si>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</si>
  <si>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</si>
  <si>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</si>
  <si>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</si>
  <si>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</si>
  <si>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</si>
  <si>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</si>
  <si>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</si>
  <si>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</si>
  <si>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</si>
  <si>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</si>
  <si>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</si>
  <si>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</si>
  <si>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</si>
  <si>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</si>
  <si>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</si>
  <si>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</si>
  <si>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</si>
  <si>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</si>
  <si>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</si>
  <si>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</si>
  <si>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</si>
  <si>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</si>
  <si>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</si>
  <si>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</si>
  <si>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</si>
  <si>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</si>
  <si>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</si>
  <si>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</si>
  <si>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</si>
  <si>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</si>
  <si>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</si>
  <si>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</si>
  <si>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</si>
  <si>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</si>
  <si>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</si>
  <si>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</si>
  <si>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</si>
  <si>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</si>
  <si>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</si>
  <si>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</si>
  <si>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</si>
  <si>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</si>
  <si>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</si>
  <si>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</si>
  <si>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</si>
  <si>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</si>
  <si>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</si>
  <si>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</si>
  <si>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</si>
  <si>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</si>
  <si>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</si>
  <si>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</si>
  <si>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</si>
  <si>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</si>
  <si>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</si>
  <si>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</si>
  <si>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</si>
  <si>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</si>
  <si>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</si>
  <si>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</si>
  <si>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</si>
  <si>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</si>
  <si>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</si>
  <si>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</si>
  <si>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</si>
  <si>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</si>
  <si>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</si>
  <si>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</si>
  <si>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</si>
  <si>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</si>
  <si>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</si>
  <si>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</si>
  <si>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</si>
  <si>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</si>
  <si>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</si>
  <si>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</si>
  <si>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</si>
  <si>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</si>
  <si>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</si>
  <si>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</si>
  <si>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</si>
  <si>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</si>
  <si>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</si>
  <si>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</si>
  <si>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</si>
  <si>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</si>
  <si>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</si>
  <si>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</si>
  <si>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</si>
  <si>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</si>
  <si>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</si>
  <si>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</si>
  <si>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</si>
  <si>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</si>
  <si>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</si>
  <si>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</si>
  <si>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</si>
  <si>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</si>
  <si>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</si>
  <si>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</si>
  <si>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</si>
  <si>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</si>
  <si>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</si>
  <si>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</si>
  <si>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</si>
  <si>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</si>
  <si>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</si>
  <si>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</si>
  <si>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</si>
  <si>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</si>
  <si>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</si>
  <si>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</si>
  <si>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</si>
  <si>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</si>
  <si>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</si>
  <si>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</si>
  <si>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</si>
  <si>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</si>
  <si>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</si>
  <si>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</si>
  <si>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</si>
  <si>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</si>
  <si>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</si>
  <si>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</si>
  <si>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</si>
  <si>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</si>
  <si>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</si>
  <si>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</si>
  <si>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</si>
  <si>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</si>
  <si>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</si>
  <si>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</si>
  <si>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</si>
  <si>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</si>
  <si>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</si>
  <si>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</si>
  <si>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</si>
  <si>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</si>
  <si>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</si>
  <si>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</si>
  <si>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</si>
  <si>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</si>
  <si>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</si>
  <si>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</si>
  <si>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</si>
  <si>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</si>
  <si>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</si>
  <si>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</si>
  <si>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</si>
  <si>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</si>
  <si>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</si>
  <si>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</si>
  <si>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</si>
  <si>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</si>
  <si>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</si>
  <si>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</si>
  <si>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</si>
  <si>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</si>
  <si>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</si>
  <si>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</si>
  <si>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</si>
  <si>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</si>
  <si>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</si>
  <si>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</si>
  <si>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</si>
  <si>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</si>
  <si>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</si>
  <si>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</si>
  <si>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</si>
  <si>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</si>
  <si>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</si>
  <si>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</si>
  <si>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</si>
  <si>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</si>
  <si>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</si>
  <si>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</si>
  <si>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</si>
  <si>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</si>
  <si>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</si>
  <si>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</si>
  <si>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</si>
  <si>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</si>
  <si>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</si>
  <si>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</si>
  <si>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</si>
  <si>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</si>
  <si>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</si>
  <si>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</si>
  <si>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</si>
  <si>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</si>
  <si>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</si>
  <si>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</si>
  <si>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</si>
  <si>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</si>
  <si>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</si>
  <si>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</si>
  <si>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</si>
  <si>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</si>
  <si>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</si>
  <si>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</si>
  <si>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</si>
  <si>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</si>
  <si>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</si>
  <si>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</si>
  <si>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</si>
  <si>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</si>
  <si>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</si>
  <si>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</si>
  <si>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</si>
  <si>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</si>
  <si>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</si>
  <si>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</si>
  <si>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</si>
  <si>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</si>
  <si>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</si>
  <si>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</si>
  <si>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</si>
  <si>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</si>
  <si>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</si>
  <si>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</si>
  <si>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</si>
  <si>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</si>
  <si>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</si>
  <si>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</si>
  <si>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</si>
  <si>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</si>
  <si>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</si>
  <si>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</si>
  <si>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</si>
  <si>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</si>
  <si>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</si>
  <si>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</si>
  <si>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</si>
  <si>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</si>
  <si>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</si>
  <si>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</si>
  <si>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</si>
  <si>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</si>
  <si>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</si>
  <si>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</si>
  <si>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</si>
  <si>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</si>
  <si>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</si>
  <si>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</si>
  <si>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</si>
  <si>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</si>
  <si>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</si>
  <si>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</si>
  <si>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</si>
  <si>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</si>
  <si>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</si>
  <si>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</si>
  <si>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</si>
  <si>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</si>
  <si>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</si>
  <si>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</si>
  <si>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</si>
  <si>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</si>
  <si>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</si>
  <si>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</si>
  <si>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</si>
  <si>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</si>
  <si>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</si>
  <si>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</si>
  <si>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</si>
  <si>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</si>
  <si>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</si>
  <si>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</si>
  <si>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</si>
  <si>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</si>
  <si>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</si>
  <si>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</si>
  <si>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</si>
  <si>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</si>
  <si>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</si>
  <si>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</si>
  <si>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</si>
  <si>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</si>
  <si>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</si>
  <si>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</si>
  <si>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</si>
  <si>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</si>
  <si>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</si>
  <si>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</si>
  <si>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</si>
  <si>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</si>
  <si>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</si>
  <si>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</si>
  <si>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</si>
  <si>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</si>
  <si>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</si>
  <si>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</si>
  <si>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</si>
  <si>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</si>
  <si>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</si>
  <si>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</si>
  <si>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</si>
  <si>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</si>
  <si>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</si>
  <si>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</si>
  <si>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</si>
  <si>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</si>
  <si>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</si>
  <si>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</si>
  <si>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</si>
  <si>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</si>
  <si>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</si>
  <si>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</si>
  <si>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</si>
  <si>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</si>
  <si>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</si>
  <si>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</si>
  <si>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</si>
  <si>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</si>
  <si>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</si>
  <si>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</si>
  <si>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</si>
  <si>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</si>
  <si>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</si>
  <si>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</si>
  <si>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</si>
  <si>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</si>
  <si>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</si>
  <si>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</si>
  <si>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</si>
  <si>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</si>
  <si>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</si>
  <si>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</si>
  <si>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</si>
  <si>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</si>
  <si>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</si>
  <si>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</si>
  <si>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</si>
  <si>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</si>
  <si>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</si>
  <si>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</si>
  <si>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</si>
  <si>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</si>
  <si>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</si>
  <si>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</si>
  <si>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</si>
  <si>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</si>
  <si>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</si>
  <si>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</si>
  <si>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</si>
  <si>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</si>
  <si>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</si>
  <si>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</si>
  <si>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</si>
  <si>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</si>
  <si>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</si>
  <si>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</si>
  <si>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</si>
  <si>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</si>
  <si>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</si>
  <si>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</si>
  <si>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</si>
  <si>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</si>
  <si>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</si>
  <si>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</si>
  <si>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</si>
  <si>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</si>
  <si>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</si>
  <si>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</si>
  <si>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</si>
  <si>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</si>
  <si>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</si>
  <si>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</si>
  <si>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</si>
  <si>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</si>
  <si>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</si>
  <si>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</si>
  <si>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</si>
  <si>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</si>
  <si>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</si>
  <si>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</si>
  <si>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</si>
  <si>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</si>
  <si>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</si>
  <si>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</si>
  <si>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</si>
  <si>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</si>
  <si>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</si>
  <si>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</si>
  <si>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</si>
  <si>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</si>
  <si>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</si>
  <si>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</si>
  <si>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</si>
  <si>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</si>
  <si>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</si>
  <si>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</si>
  <si>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</si>
  <si>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</si>
  <si>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</si>
  <si>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</si>
  <si>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</si>
  <si>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</si>
  <si>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</si>
  <si>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</si>
  <si>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</si>
  <si>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</si>
  <si>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</si>
  <si>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</si>
  <si>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</si>
  <si>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</si>
  <si>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</si>
  <si>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</si>
  <si>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</si>
  <si>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</si>
  <si>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</si>
  <si>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</si>
  <si>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</si>
  <si>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</si>
  <si>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</si>
  <si>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</si>
  <si>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</si>
  <si>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</si>
  <si>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</si>
  <si>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</si>
  <si>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</si>
  <si>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</si>
  <si>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</si>
  <si>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</si>
  <si>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</si>
  <si>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</si>
  <si>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</si>
  <si>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</si>
  <si>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</si>
  <si>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</si>
  <si>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</si>
  <si>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</si>
  <si>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</si>
  <si>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</si>
  <si>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</si>
  <si>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</si>
  <si>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</si>
  <si>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</si>
  <si>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</si>
  <si>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</si>
  <si>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</si>
  <si>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</si>
  <si>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</si>
  <si>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</si>
  <si>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</si>
  <si>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</si>
  <si>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</si>
  <si>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</si>
  <si>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</si>
  <si>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</si>
  <si>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</si>
  <si>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</si>
  <si>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</si>
  <si>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</si>
  <si>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</si>
  <si>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</si>
  <si>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</si>
  <si>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</si>
  <si>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</si>
  <si>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</si>
  <si>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</si>
  <si>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</si>
  <si>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</si>
  <si>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</si>
  <si>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</si>
  <si>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</si>
  <si>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</si>
  <si>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</si>
  <si>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</si>
  <si>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</si>
  <si>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</si>
  <si>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</si>
  <si>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</si>
  <si>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</si>
  <si>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</si>
  <si>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</si>
  <si>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</si>
  <si>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</si>
  <si>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</si>
  <si>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</si>
  <si>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</si>
  <si>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</si>
  <si>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</si>
  <si>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</si>
  <si>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</si>
  <si>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</si>
  <si>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</si>
  <si>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</si>
  <si>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</si>
  <si>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</si>
  <si>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</si>
  <si>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</si>
  <si>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</si>
  <si>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</si>
  <si>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</si>
  <si>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</si>
  <si>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</si>
  <si>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</si>
  <si>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</si>
  <si>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</si>
  <si>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</si>
  <si>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</si>
  <si>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</si>
  <si>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</si>
  <si>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</si>
  <si>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</si>
  <si>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</si>
  <si>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</si>
  <si>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</si>
  <si>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</si>
  <si>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</si>
  <si>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</si>
  <si>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</si>
  <si>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</si>
  <si>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</si>
  <si>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</si>
  <si>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</si>
  <si>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</si>
  <si>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</si>
  <si>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</si>
  <si>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</si>
  <si>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</si>
  <si>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</si>
  <si>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</si>
  <si>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</si>
  <si>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</si>
  <si>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</si>
  <si>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</si>
  <si>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</si>
  <si>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</si>
  <si>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</si>
  <si>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</si>
  <si>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</si>
  <si>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</si>
  <si>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</si>
  <si>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</si>
  <si>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</si>
  <si>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</si>
  <si>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</si>
  <si>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</si>
  <si>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</si>
  <si>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</si>
  <si>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</si>
  <si>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</si>
  <si>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</si>
  <si>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</si>
  <si>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</si>
  <si>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</si>
  <si>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</si>
  <si>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</si>
  <si>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</si>
  <si>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</si>
  <si>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</si>
  <si>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</si>
  <si>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</si>
  <si>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</si>
  <si>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</si>
  <si>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</si>
  <si>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</si>
  <si>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</si>
  <si>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</si>
  <si>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</si>
  <si>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</si>
  <si>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</si>
  <si>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</si>
  <si>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</si>
  <si>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</si>
  <si>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</si>
  <si>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</si>
  <si>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</si>
  <si>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</si>
  <si>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</si>
  <si>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</si>
  <si>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</si>
  <si>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</si>
  <si>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</si>
  <si>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</si>
  <si>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</si>
  <si>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</si>
  <si>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</si>
  <si>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</si>
  <si>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</si>
  <si>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</si>
  <si>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</si>
  <si>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</si>
  <si>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</si>
  <si>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</si>
  <si>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</si>
  <si>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</si>
  <si>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</si>
  <si>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</si>
  <si>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</si>
  <si>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</si>
  <si>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</si>
  <si>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</si>
  <si>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</si>
  <si>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</si>
  <si>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</si>
  <si>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</si>
  <si>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</si>
  <si>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</si>
  <si>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</si>
  <si>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</si>
  <si>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</si>
  <si>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</si>
  <si>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</si>
  <si>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</si>
  <si>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</si>
  <si>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</si>
  <si>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</si>
  <si>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</si>
  <si>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</si>
  <si>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</si>
  <si>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</si>
  <si>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</si>
  <si>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</si>
  <si>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</si>
  <si>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</si>
  <si>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</si>
  <si>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</si>
  <si>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</si>
  <si>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</si>
  <si>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</si>
  <si>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</si>
  <si>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</si>
  <si>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</si>
  <si>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</si>
  <si>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</si>
  <si>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</si>
  <si>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</si>
  <si>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</si>
  <si>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</si>
  <si>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</si>
  <si>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</si>
  <si>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</si>
  <si>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</si>
  <si>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</si>
  <si>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</si>
  <si>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</si>
  <si>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</si>
  <si>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</si>
  <si>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</si>
  <si>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</si>
  <si>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</si>
  <si>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</si>
  <si>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</si>
  <si>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</si>
  <si>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</si>
  <si>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</si>
  <si>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</si>
  <si>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</si>
  <si>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</si>
  <si>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</si>
  <si>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</si>
  <si>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</si>
  <si>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</si>
  <si>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</si>
  <si>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</si>
  <si>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</si>
  <si>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</si>
  <si>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</si>
  <si>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</si>
  <si>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</si>
  <si>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</si>
  <si>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</si>
  <si>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</si>
  <si>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</si>
  <si>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</si>
  <si>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</si>
  <si>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</si>
  <si>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</si>
  <si>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</si>
  <si>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</si>
  <si>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</si>
  <si>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</si>
  <si>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</si>
  <si>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</si>
  <si>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</si>
  <si>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</si>
  <si>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</si>
  <si>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</si>
  <si>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</si>
  <si>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</si>
  <si>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</si>
  <si>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</si>
  <si>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</si>
  <si>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</si>
  <si>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</si>
  <si>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</si>
  <si>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</si>
  <si>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</si>
  <si>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</si>
  <si>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</si>
  <si>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</si>
  <si>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</si>
  <si>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</si>
  <si>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</si>
  <si>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</si>
  <si>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</si>
  <si>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</si>
  <si>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</si>
  <si>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</si>
  <si>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</si>
  <si>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</si>
  <si>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</si>
  <si>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</si>
  <si>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</si>
  <si>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</si>
  <si>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</si>
  <si>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</si>
  <si>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</si>
  <si>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</si>
  <si>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</si>
  <si>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</si>
  <si>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</si>
  <si>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</si>
  <si>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</si>
  <si>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</si>
  <si>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</si>
  <si>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</si>
  <si>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</si>
  <si>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</si>
  <si>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</si>
  <si>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</si>
  <si>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</si>
  <si>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</si>
  <si>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</si>
  <si>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</si>
  <si>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</si>
  <si>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</si>
  <si>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</si>
  <si>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</si>
  <si>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</si>
  <si>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</si>
  <si>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</si>
  <si>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</si>
  <si>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</si>
  <si>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</si>
  <si>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</si>
  <si>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</si>
  <si>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</si>
  <si>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</si>
  <si>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</si>
  <si>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</si>
  <si>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</si>
  <si>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</si>
  <si>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</si>
  <si>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</si>
  <si>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</si>
  <si>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</si>
  <si>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</si>
  <si>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</si>
  <si>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</si>
  <si>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</si>
  <si>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</si>
  <si>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</si>
  <si>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</si>
  <si>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</si>
  <si>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</si>
  <si>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</si>
  <si>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</si>
  <si>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</si>
  <si>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</si>
  <si>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</si>
  <si>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</si>
  <si>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</si>
  <si>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</si>
  <si>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</si>
  <si>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</si>
  <si>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</si>
  <si>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</si>
  <si>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</si>
  <si>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</si>
  <si>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</si>
  <si>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</si>
  <si>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</si>
  <si>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</si>
  <si>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</si>
  <si>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</si>
  <si>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</si>
  <si>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</si>
  <si>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</si>
  <si>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</si>
  <si>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</si>
  <si>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</si>
  <si>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</si>
  <si>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</si>
  <si>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</si>
  <si>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</si>
  <si>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</si>
  <si>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</si>
  <si>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</si>
  <si>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</si>
  <si>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</si>
  <si>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</si>
  <si>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</si>
  <si>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</si>
  <si>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</si>
  <si>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</si>
  <si>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</si>
  <si>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</si>
  <si>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</si>
  <si>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</si>
  <si>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</si>
  <si>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</si>
  <si>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</si>
  <si>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</si>
  <si>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</si>
  <si>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</si>
  <si>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</si>
  <si>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</si>
  <si>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</si>
  <si>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</si>
  <si>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</si>
  <si>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</si>
  <si>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</si>
  <si>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</si>
  <si>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</si>
  <si>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</si>
  <si>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</si>
  <si>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</si>
  <si>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</si>
  <si>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</si>
  <si>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</si>
  <si>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</si>
  <si>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</si>
  <si>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</si>
  <si>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</si>
  <si>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</si>
  <si>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</si>
  <si>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</si>
  <si>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</si>
  <si>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</si>
  <si>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</si>
  <si>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</si>
  <si>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</si>
  <si>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</si>
  <si>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</si>
  <si>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</si>
  <si>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</si>
  <si>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</si>
  <si>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</si>
  <si>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</si>
  <si>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</si>
  <si>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</si>
  <si>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</si>
  <si>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</si>
  <si>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</si>
  <si>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</si>
  <si>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</si>
  <si>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</si>
  <si>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</si>
  <si>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</si>
  <si>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</si>
  <si>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</si>
  <si>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</si>
  <si>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</si>
  <si>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</si>
  <si>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</si>
  <si>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</si>
  <si>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</si>
  <si>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</si>
  <si>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</si>
  <si>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</si>
  <si>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</si>
  <si>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</si>
  <si>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</si>
  <si>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</si>
  <si>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</si>
  <si>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</si>
  <si>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</si>
  <si>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</si>
  <si>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</si>
  <si>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</si>
  <si>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</si>
  <si>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</si>
  <si>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</si>
  <si>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</si>
  <si>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</si>
  <si>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</si>
  <si>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</si>
  <si>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</si>
  <si>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</si>
  <si>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</si>
  <si>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</si>
  <si>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</si>
  <si>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</si>
  <si>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</si>
  <si>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</si>
  <si>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</si>
  <si>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</si>
  <si>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</si>
  <si>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</si>
  <si>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</si>
  <si>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</si>
  <si>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</si>
  <si>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</si>
  <si>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</si>
  <si>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</si>
  <si>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</si>
  <si>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</si>
  <si>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</si>
  <si>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</si>
  <si>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</si>
  <si>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</si>
  <si>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</si>
  <si>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</si>
  <si>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</si>
  <si>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</si>
  <si>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</si>
  <si>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</si>
  <si>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</si>
  <si>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</si>
  <si>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</si>
  <si>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</si>
  <si>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</si>
  <si>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</si>
  <si>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</si>
  <si>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</si>
  <si>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</si>
  <si>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</si>
  <si>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</si>
  <si>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</si>
  <si>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</si>
  <si>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</si>
  <si>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</si>
  <si>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</si>
  <si>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</si>
  <si>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</si>
  <si>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</si>
  <si>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</si>
  <si>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</si>
  <si>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</si>
  <si>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</si>
  <si>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</si>
  <si>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</si>
  <si>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</si>
  <si>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</si>
  <si>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</si>
  <si>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</si>
  <si>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</si>
  <si>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</si>
  <si>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</si>
  <si>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</si>
  <si>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</si>
  <si>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</si>
  <si>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</si>
  <si>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</si>
  <si>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</si>
  <si>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</si>
  <si>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</si>
  <si>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</si>
  <si>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</si>
  <si>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</si>
  <si>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</si>
  <si>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</si>
  <si>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</si>
  <si>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</si>
  <si>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</si>
  <si>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</si>
  <si>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</si>
  <si>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</si>
  <si>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</si>
  <si>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</si>
  <si>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</si>
  <si>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</si>
  <si>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</si>
  <si>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</si>
  <si>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</si>
  <si>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</si>
  <si>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</si>
  <si>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</si>
  <si>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</si>
  <si>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</si>
  <si>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</si>
  <si>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</si>
  <si>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</si>
  <si>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</si>
  <si>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</si>
  <si>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</si>
  <si>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</si>
  <si>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</si>
  <si>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</si>
  <si>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</si>
  <si>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</si>
  <si>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</si>
  <si>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</si>
  <si>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</si>
  <si>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</si>
  <si>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</si>
  <si>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</si>
  <si>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</si>
  <si>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</si>
  <si>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</si>
  <si>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</si>
  <si>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</si>
  <si>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</si>
  <si>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</si>
  <si>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</si>
  <si>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</si>
  <si>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</si>
  <si>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</si>
  <si>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</si>
  <si>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</si>
  <si>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</si>
  <si>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</si>
  <si>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</si>
  <si>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</si>
  <si>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</si>
  <si>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</si>
  <si>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</si>
  <si>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</si>
  <si>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</si>
  <si>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</si>
  <si>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</si>
  <si>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</si>
  <si>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</si>
  <si>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</si>
  <si>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</si>
  <si>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</si>
  <si>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</si>
  <si>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</si>
  <si>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</si>
  <si>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</si>
  <si>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</si>
  <si>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</si>
  <si>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</si>
  <si>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</si>
  <si>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</si>
  <si>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</si>
  <si>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</si>
  <si>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</si>
  <si>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</si>
  <si>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</si>
  <si>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</si>
  <si>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</si>
  <si>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</si>
  <si>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</si>
  <si>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</si>
  <si>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</si>
  <si>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</si>
  <si>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</si>
  <si>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</si>
  <si>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</si>
  <si>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</si>
  <si>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</si>
  <si>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</si>
  <si>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</si>
  <si>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</si>
  <si>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</si>
  <si>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</si>
  <si>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</si>
  <si>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</si>
  <si>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</si>
  <si>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</si>
  <si>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</si>
  <si>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</si>
  <si>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</si>
  <si>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</si>
  <si>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</si>
  <si>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</si>
  <si>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</si>
  <si>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</si>
  <si>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</si>
  <si>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</si>
  <si>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</si>
  <si>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</si>
  <si>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</si>
  <si>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</si>
  <si>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</si>
  <si>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</si>
  <si>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</si>
  <si>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</si>
  <si>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</si>
  <si>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</si>
  <si>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</si>
  <si>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</si>
  <si>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</si>
  <si>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</si>
  <si>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</si>
  <si>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</si>
  <si>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</si>
  <si>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</si>
  <si>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</si>
  <si>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</si>
  <si>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</si>
  <si>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</si>
  <si>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</si>
  <si>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</si>
  <si>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</si>
  <si>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</si>
  <si>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</si>
  <si>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</si>
  <si>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</si>
  <si>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</si>
  <si>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</si>
  <si>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</si>
  <si>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</si>
  <si>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</si>
  <si>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</si>
  <si>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</si>
  <si>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</si>
  <si>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</si>
  <si>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</si>
  <si>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</si>
  <si>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</si>
  <si>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</si>
  <si>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</si>
  <si>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</si>
  <si>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</si>
  <si>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</si>
  <si>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</si>
  <si>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</si>
  <si>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</si>
  <si>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</si>
  <si>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</si>
  <si>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</si>
  <si>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</si>
  <si>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</si>
  <si>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</si>
  <si>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</si>
  <si>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</si>
  <si>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</si>
  <si>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</si>
  <si>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</si>
  <si>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</si>
  <si>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</si>
  <si>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</si>
  <si>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</si>
  <si>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</si>
  <si>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</si>
  <si>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</si>
  <si>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</si>
  <si>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</si>
  <si>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</si>
  <si>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</si>
  <si>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</si>
  <si>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</si>
  <si>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</si>
  <si>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</si>
  <si>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</si>
  <si>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</si>
  <si>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</si>
  <si>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</si>
  <si>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</si>
  <si>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</si>
  <si>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</si>
  <si>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</si>
  <si>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</si>
  <si>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</si>
  <si>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</si>
  <si>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</si>
  <si>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</si>
  <si>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</si>
  <si>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</si>
  <si>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</si>
  <si>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</si>
  <si>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</si>
  <si>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</si>
  <si>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</si>
  <si>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</si>
  <si>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</si>
  <si>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</si>
  <si>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</si>
  <si>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</si>
  <si>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</si>
  <si>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</si>
  <si>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</si>
  <si>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</si>
  <si>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</si>
  <si>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</si>
  <si>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</si>
  <si>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</si>
  <si>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</si>
  <si>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</si>
  <si>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</si>
  <si>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</si>
  <si>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</si>
  <si>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</si>
  <si>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</si>
  <si>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</si>
  <si>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</si>
  <si>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</si>
  <si>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</si>
  <si>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</si>
  <si>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</si>
  <si>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</si>
  <si>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</si>
  <si>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</si>
  <si>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</si>
  <si>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</si>
  <si>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</si>
  <si>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</si>
  <si>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</si>
  <si>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</si>
  <si>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</si>
  <si>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</si>
  <si>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</si>
  <si>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</si>
  <si>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</si>
  <si>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</si>
  <si>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</si>
  <si>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</si>
  <si>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</si>
  <si>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</si>
  <si>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</si>
  <si>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</si>
  <si>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</si>
  <si>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</si>
  <si>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</si>
  <si>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</si>
  <si>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</si>
  <si>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</si>
  <si>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</si>
  <si>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</si>
  <si>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</si>
  <si>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</si>
  <si>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</si>
  <si>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</si>
  <si>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</si>
  <si>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</si>
  <si>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</si>
  <si>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</si>
  <si>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</si>
  <si>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</si>
  <si>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</si>
  <si>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</si>
  <si>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</si>
  <si>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</si>
  <si>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</si>
  <si>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</si>
  <si>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</si>
  <si>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</si>
  <si>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</si>
  <si>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</si>
  <si>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</si>
  <si>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</si>
  <si>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</si>
  <si>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</si>
  <si>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</si>
  <si>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</si>
  <si>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</si>
  <si>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</si>
  <si>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</si>
  <si>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</si>
  <si>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</si>
  <si>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</si>
  <si>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</si>
  <si>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</si>
  <si>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</si>
  <si>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</si>
  <si>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</si>
  <si>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</si>
  <si>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</si>
  <si>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</si>
  <si>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</si>
  <si>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</si>
  <si>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</si>
  <si>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</si>
  <si>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</si>
  <si>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</si>
  <si>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</si>
  <si>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</si>
  <si>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</si>
  <si>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</si>
  <si>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</si>
  <si>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</si>
  <si>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</si>
  <si>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</si>
  <si>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</si>
  <si>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</si>
  <si>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</si>
  <si>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</si>
  <si>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</si>
  <si>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</si>
  <si>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</si>
  <si>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</si>
  <si>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</si>
  <si>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</si>
  <si>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</si>
  <si>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</si>
  <si>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</si>
  <si>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</si>
  <si>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</si>
  <si>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</si>
  <si>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</si>
  <si>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</si>
  <si>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</si>
  <si>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</si>
  <si>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</si>
  <si>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</si>
  <si>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</si>
  <si>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</si>
  <si>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</si>
  <si>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</si>
  <si>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</si>
  <si>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</si>
  <si>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</si>
  <si>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</si>
  <si>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</si>
  <si>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</si>
  <si>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</si>
  <si>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</si>
  <si>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</si>
  <si>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</si>
  <si>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</si>
  <si>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</si>
  <si>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</si>
  <si>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</si>
  <si>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</si>
  <si>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</si>
  <si>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</si>
  <si>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</si>
  <si>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</si>
  <si>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</si>
  <si>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</si>
  <si>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</si>
  <si>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</si>
  <si>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</si>
  <si>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</si>
  <si>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</si>
  <si>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</si>
  <si>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</si>
  <si>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</si>
  <si>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</si>
  <si>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</si>
  <si>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</si>
  <si>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</si>
  <si>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</si>
  <si>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</si>
  <si>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</si>
  <si>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</si>
  <si>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</si>
  <si>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</si>
  <si>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</si>
  <si>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</si>
  <si>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</si>
  <si>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</si>
  <si>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</si>
  <si>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</si>
  <si>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</si>
  <si>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</si>
  <si>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</si>
  <si>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</si>
  <si>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</si>
  <si>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</si>
  <si>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</si>
  <si>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</si>
  <si>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</si>
  <si>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</si>
  <si>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</si>
  <si>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</si>
  <si>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</si>
  <si>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</si>
  <si>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</si>
  <si>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</si>
  <si>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</si>
  <si>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</si>
  <si>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</si>
  <si>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</si>
  <si>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</si>
  <si>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</si>
  <si>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</si>
  <si>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</si>
  <si>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</si>
  <si>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</si>
  <si>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</si>
  <si>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</si>
  <si>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</si>
  <si>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</si>
  <si>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</si>
  <si>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</si>
  <si>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</si>
  <si>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</si>
  <si>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</si>
  <si>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</si>
  <si>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</si>
  <si>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</si>
  <si>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</si>
  <si>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</si>
  <si>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</si>
  <si>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</si>
  <si>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</si>
  <si>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</si>
  <si>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</si>
  <si>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</si>
  <si>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</si>
  <si>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</si>
  <si>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</si>
  <si>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</si>
  <si>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</si>
  <si>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</si>
  <si>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</si>
  <si>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</si>
  <si>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</si>
  <si>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</si>
  <si>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</si>
  <si>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</si>
  <si>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</si>
  <si>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</si>
  <si>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</si>
  <si>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</si>
  <si>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</si>
  <si>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</si>
  <si>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</si>
  <si>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</si>
  <si>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</si>
  <si>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</si>
  <si>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</si>
  <si>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</si>
  <si>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</si>
  <si>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</si>
  <si>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</si>
  <si>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</si>
  <si>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</si>
  <si>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</si>
  <si>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</si>
  <si>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</si>
  <si>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</si>
  <si>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</si>
  <si>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</si>
  <si>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</si>
  <si>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</si>
  <si>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</si>
  <si>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</si>
  <si>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</si>
  <si>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</si>
  <si>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</si>
  <si>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</si>
  <si>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</si>
  <si>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</si>
  <si>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</si>
  <si>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</si>
  <si>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</si>
  <si>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</si>
  <si>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</si>
  <si>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</si>
  <si>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</si>
  <si>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</si>
  <si>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</si>
  <si>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</si>
  <si>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</si>
  <si>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</si>
  <si>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</si>
  <si>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</si>
  <si>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</si>
  <si>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</si>
  <si>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</si>
  <si>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</si>
  <si>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</si>
  <si>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</si>
  <si>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</si>
  <si>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</si>
  <si>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</si>
  <si>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</si>
  <si>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</si>
  <si>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</si>
  <si>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</si>
  <si>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</si>
  <si>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</si>
  <si>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</si>
  <si>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</si>
  <si>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</si>
  <si>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</si>
  <si>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</si>
  <si>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</si>
  <si>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</si>
  <si>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</si>
  <si>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</si>
  <si>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</si>
  <si>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</si>
  <si>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</si>
  <si>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</si>
  <si>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</si>
  <si>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</si>
  <si>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</si>
  <si>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</si>
  <si>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</si>
  <si>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</si>
  <si>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</si>
  <si>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</si>
  <si>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</si>
  <si>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</si>
  <si>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</si>
  <si>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</si>
  <si>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</si>
  <si>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</si>
  <si>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</si>
  <si>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</si>
  <si>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</si>
  <si>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</si>
  <si>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</si>
  <si>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</si>
  <si>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</si>
  <si>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</si>
  <si>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</si>
  <si>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</si>
  <si>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</si>
  <si>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</si>
  <si>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</si>
  <si>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</si>
  <si>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</si>
  <si>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</si>
  <si>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</si>
  <si>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</si>
  <si>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</si>
  <si>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</si>
  <si>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</si>
  <si>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</si>
  <si>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</si>
  <si>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</si>
  <si>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</si>
  <si>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</si>
  <si>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</si>
  <si>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</si>
  <si>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</si>
  <si>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</si>
  <si>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</si>
  <si>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</si>
  <si>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</si>
  <si>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</si>
  <si>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</si>
  <si>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</si>
  <si>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</si>
  <si>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</si>
  <si>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</si>
  <si>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</si>
  <si>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</si>
  <si>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</si>
  <si>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</si>
  <si>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</si>
  <si>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</si>
  <si>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</si>
  <si>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</si>
  <si>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</si>
  <si>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</si>
  <si>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</si>
  <si>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</si>
  <si>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</si>
  <si>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</si>
  <si>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</si>
  <si>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</si>
  <si>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</si>
  <si>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</si>
  <si>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</si>
  <si>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</si>
  <si>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</si>
  <si>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</si>
  <si>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</si>
  <si>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</si>
  <si>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</si>
  <si>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</si>
  <si>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</si>
  <si>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</si>
  <si>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</si>
  <si>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</si>
  <si>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</si>
  <si>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</si>
  <si>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</si>
  <si>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</si>
  <si>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</si>
  <si>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</si>
  <si>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</si>
  <si>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</si>
  <si>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</si>
  <si>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</si>
  <si>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</si>
  <si>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</si>
  <si>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</si>
  <si>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</si>
  <si>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</si>
  <si>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</si>
  <si>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</si>
  <si>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</si>
  <si>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</si>
  <si>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</si>
  <si>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</si>
  <si>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</si>
  <si>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</si>
  <si>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</si>
  <si>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</si>
  <si>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</si>
  <si>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</si>
  <si>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</si>
  <si>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</si>
  <si>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</si>
  <si>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</si>
  <si>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</si>
  <si>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</si>
  <si>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</si>
  <si>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</si>
  <si>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</si>
  <si>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</si>
  <si>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</si>
  <si>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</si>
  <si>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</si>
  <si>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</si>
  <si>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</si>
  <si>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</si>
  <si>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</si>
  <si>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</si>
  <si>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</si>
  <si>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</si>
  <si>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</si>
  <si>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</si>
  <si>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</si>
  <si>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</si>
  <si>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</si>
  <si>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</si>
  <si>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</si>
  <si>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</si>
  <si>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</si>
  <si>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</si>
  <si>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</si>
  <si>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</si>
  <si>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</si>
  <si>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</si>
  <si>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</si>
  <si>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</si>
  <si>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</si>
  <si>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</si>
  <si>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</si>
  <si>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</si>
  <si>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</si>
  <si>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</si>
  <si>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</si>
  <si>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</si>
  <si>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</si>
  <si>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</si>
  <si>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</si>
  <si>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</si>
  <si>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</si>
  <si>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</si>
  <si>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</si>
  <si>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</si>
  <si>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</si>
  <si>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</si>
  <si>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</si>
  <si>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</si>
  <si>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</si>
  <si>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</si>
  <si>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</si>
  <si>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</si>
  <si>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</si>
  <si>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</si>
  <si>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</si>
  <si>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</si>
  <si>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</si>
  <si>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</si>
  <si>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</si>
  <si>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</si>
  <si>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</si>
  <si>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</si>
  <si>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</si>
  <si>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</si>
  <si>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</si>
  <si>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</si>
  <si>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</si>
  <si>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</si>
  <si>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</si>
  <si>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</si>
  <si>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</si>
  <si>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</si>
  <si>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</si>
  <si>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</si>
  <si>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</si>
  <si>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</si>
  <si>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</si>
  <si>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</si>
  <si>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</si>
  <si>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</si>
  <si>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</si>
  <si>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</si>
  <si>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</si>
  <si>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</si>
  <si>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</si>
  <si>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</si>
  <si>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</si>
  <si>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</si>
  <si>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</si>
  <si>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</si>
  <si>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</si>
  <si>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</si>
  <si>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</si>
  <si>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</si>
  <si>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</si>
  <si>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</si>
  <si>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</si>
  <si>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</si>
  <si>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</si>
  <si>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</si>
  <si>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</si>
  <si>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</si>
  <si>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</si>
  <si>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</si>
  <si>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</si>
  <si>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</si>
  <si>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</si>
  <si>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</si>
  <si>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</si>
  <si>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</si>
  <si>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</si>
  <si>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</si>
  <si>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</si>
  <si>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</si>
  <si>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</si>
  <si>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</si>
  <si>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</si>
  <si>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</si>
  <si>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</si>
  <si>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</si>
  <si>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</si>
  <si>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</si>
  <si>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</si>
  <si>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</si>
  <si>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</si>
  <si>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</si>
  <si>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</si>
  <si>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</si>
  <si>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</si>
  <si>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</si>
  <si>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</si>
  <si>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</si>
  <si>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</si>
  <si>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</si>
  <si>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</si>
  <si>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</si>
  <si>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</si>
  <si>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</si>
  <si>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</si>
  <si>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</si>
  <si>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</si>
  <si>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</si>
  <si>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</si>
  <si>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</si>
  <si>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</si>
  <si>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</si>
  <si>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</si>
  <si>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</si>
  <si>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</si>
  <si>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</si>
  <si>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</si>
  <si>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</si>
  <si>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</si>
  <si>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</si>
  <si>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</si>
  <si>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</si>
  <si>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</si>
  <si>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</si>
  <si>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</si>
  <si>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</si>
  <si>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</si>
  <si>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</si>
  <si>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</si>
  <si>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</si>
  <si>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</si>
  <si>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</si>
  <si>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</si>
  <si>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</si>
  <si>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</si>
  <si>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</si>
  <si>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</si>
  <si>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</si>
  <si>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</si>
  <si>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</si>
  <si>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</si>
  <si>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</si>
  <si>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</si>
  <si>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</si>
  <si>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</si>
  <si>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</si>
  <si>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</si>
  <si>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</si>
  <si>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</si>
  <si>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</si>
  <si>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</si>
  <si>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</si>
  <si>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</si>
  <si>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</si>
  <si>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</si>
  <si>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</si>
  <si>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</si>
  <si>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</si>
  <si>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</si>
  <si>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</si>
  <si>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</si>
  <si>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</si>
  <si>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</si>
  <si>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</si>
  <si>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</si>
  <si>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</si>
  <si>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</si>
  <si>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</si>
  <si>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</si>
  <si>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</si>
  <si>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</si>
  <si>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</si>
  <si>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</si>
  <si>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</si>
  <si>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</si>
  <si>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</si>
  <si>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</si>
  <si>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</si>
  <si>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</si>
  <si>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</si>
  <si>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</si>
  <si>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</si>
  <si>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</si>
  <si>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</si>
  <si>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</si>
  <si>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</si>
  <si>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</si>
  <si>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</si>
  <si>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</si>
  <si>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</si>
  <si>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</si>
  <si>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</si>
  <si>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</si>
  <si>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</si>
  <si>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</si>
  <si>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</si>
  <si>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</si>
  <si>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</si>
  <si>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</si>
  <si>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</si>
  <si>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</si>
  <si>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</si>
  <si>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</si>
  <si>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</si>
  <si>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</si>
  <si>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</si>
  <si>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</si>
  <si>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</si>
  <si>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</si>
  <si>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</si>
  <si>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</si>
  <si>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</si>
  <si>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</si>
  <si>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</si>
  <si>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</si>
  <si>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</si>
  <si>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</si>
  <si>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</si>
  <si>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</si>
  <si>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</si>
  <si>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</si>
  <si>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</si>
  <si>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</si>
  <si>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</si>
  <si>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</si>
  <si>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</si>
  <si>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</si>
  <si>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</si>
  <si>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</si>
  <si>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</si>
  <si>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</si>
  <si>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</si>
  <si>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</si>
  <si>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</si>
  <si>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</si>
  <si>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</si>
  <si>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</si>
  <si>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</si>
  <si>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</si>
  <si>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</si>
  <si>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</si>
  <si>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</si>
  <si>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</si>
  <si>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</si>
  <si>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</si>
  <si>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</si>
  <si>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</si>
  <si>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</si>
  <si>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</si>
  <si>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</si>
  <si>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</si>
  <si>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</si>
  <si>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</si>
  <si>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</si>
  <si>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</si>
  <si>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</si>
  <si>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</si>
  <si>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</si>
  <si>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</si>
  <si>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</si>
  <si>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</si>
  <si>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</si>
  <si>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</si>
  <si>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</si>
  <si>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</si>
  <si>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</si>
  <si>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</si>
  <si>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</si>
  <si>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</si>
  <si>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</si>
  <si>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</si>
  <si>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</si>
  <si>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</si>
  <si>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</si>
  <si>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</si>
  <si>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</si>
  <si>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</si>
  <si>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</si>
  <si>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</si>
  <si>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</si>
  <si>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</si>
  <si>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</si>
  <si>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</si>
  <si>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</si>
  <si>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</si>
  <si>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</si>
  <si>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</si>
  <si>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</si>
  <si>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</si>
  <si>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</si>
  <si>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</si>
  <si>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</si>
  <si>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</si>
  <si>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</si>
  <si>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</si>
  <si>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</si>
  <si>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</si>
  <si>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</si>
  <si>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</si>
  <si>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</si>
  <si>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</si>
  <si>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</si>
  <si>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</si>
  <si>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</si>
  <si>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</si>
  <si>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</si>
  <si>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</si>
  <si>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</si>
  <si>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</si>
  <si>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</si>
  <si>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</si>
  <si>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</si>
  <si>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</si>
  <si>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</si>
  <si>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</si>
  <si>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</si>
  <si>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</si>
  <si>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</si>
  <si>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</si>
  <si>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</si>
  <si>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</si>
  <si>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</si>
  <si>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</si>
  <si>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</si>
  <si>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</si>
  <si>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</si>
  <si>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</si>
  <si>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</si>
  <si>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</si>
  <si>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</si>
  <si>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</si>
  <si>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</si>
  <si>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</si>
  <si>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</si>
  <si>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</si>
  <si>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</si>
  <si>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</si>
  <si>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</si>
  <si>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</si>
  <si>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</si>
  <si>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</si>
  <si>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</si>
  <si>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</si>
  <si>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</si>
  <si>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</si>
  <si>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</si>
  <si>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</si>
  <si>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</si>
  <si>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</si>
  <si>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</si>
  <si>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</si>
  <si>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</si>
  <si>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</si>
  <si>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</si>
  <si>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</si>
  <si>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</si>
  <si>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</si>
  <si>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</si>
  <si>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</si>
  <si>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</si>
  <si>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</si>
  <si>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</si>
  <si>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</si>
  <si>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</si>
  <si>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</si>
  <si>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</si>
  <si>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</si>
  <si>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</si>
  <si>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</si>
  <si>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</si>
  <si>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</si>
  <si>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</si>
  <si>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</si>
  <si>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</si>
  <si>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</si>
  <si>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</si>
  <si>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</si>
  <si>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</si>
  <si>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</si>
  <si>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</si>
  <si>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</si>
  <si>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</si>
  <si>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</si>
  <si>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</si>
  <si>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</si>
  <si>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</si>
  <si>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</si>
  <si>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</si>
  <si>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</si>
  <si>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</si>
  <si>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</si>
  <si>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</si>
  <si>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</si>
  <si>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</si>
  <si>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</si>
  <si>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</si>
  <si>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</si>
  <si>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</si>
  <si>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</si>
  <si>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</si>
  <si>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</si>
  <si>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</si>
  <si>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</si>
  <si>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</si>
  <si>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</si>
  <si>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</si>
  <si>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</si>
  <si>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</si>
  <si>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</si>
  <si>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</si>
  <si>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</si>
  <si>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</si>
  <si>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</si>
  <si>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</si>
  <si>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</si>
  <si>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</si>
  <si>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</si>
  <si>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</si>
  <si>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</si>
  <si>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</si>
  <si>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</si>
  <si>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</si>
  <si>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</si>
  <si>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</si>
  <si>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</si>
  <si>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</si>
  <si>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</si>
  <si>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</si>
  <si>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</si>
  <si>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</si>
  <si>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</si>
  <si>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</si>
  <si>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</si>
  <si>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</si>
  <si>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</si>
  <si>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</si>
  <si>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</si>
  <si>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</si>
  <si>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</si>
  <si>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</si>
  <si>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</si>
  <si>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</si>
  <si>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</si>
  <si>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</si>
  <si>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</si>
  <si>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</si>
  <si>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</si>
  <si>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</si>
  <si>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</si>
  <si>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</si>
  <si>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</si>
  <si>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</si>
  <si>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</si>
  <si>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</si>
  <si>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</si>
  <si>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</si>
  <si>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</si>
  <si>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</si>
  <si>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</si>
  <si>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</si>
  <si>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</si>
  <si>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</si>
  <si>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</si>
  <si>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</si>
  <si>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</si>
  <si>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</si>
  <si>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</si>
  <si>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</si>
  <si>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</si>
  <si>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</si>
  <si>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</si>
  <si>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</si>
  <si>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</si>
  <si>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</si>
  <si>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</si>
  <si>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</si>
  <si>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</si>
  <si>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</si>
  <si>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</si>
  <si>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</si>
  <si>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</si>
  <si>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</si>
  <si>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</si>
  <si>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</si>
  <si>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</si>
  <si>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</si>
  <si>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</si>
  <si>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</si>
  <si>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</si>
  <si>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</si>
  <si>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</si>
  <si>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</si>
  <si>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</si>
  <si>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</si>
  <si>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</si>
  <si>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</si>
  <si>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</si>
  <si>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</si>
  <si>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</si>
  <si>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</si>
  <si>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</si>
  <si>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</si>
  <si>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</si>
  <si>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</si>
  <si>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</si>
  <si>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</si>
  <si>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</si>
  <si>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</si>
  <si>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</si>
  <si>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</si>
  <si>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</si>
  <si>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</si>
  <si>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</si>
  <si>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</si>
  <si>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</si>
  <si>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</si>
  <si>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</si>
  <si>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</si>
  <si>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</si>
  <si>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</si>
  <si>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</si>
  <si>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</si>
  <si>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</si>
  <si>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</si>
  <si>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</si>
  <si>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</si>
  <si>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</si>
  <si>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</si>
  <si>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</si>
  <si>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</si>
  <si>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</si>
  <si>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</si>
  <si>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</si>
  <si>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</si>
  <si>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</si>
  <si>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</si>
  <si>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</si>
  <si>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</si>
  <si>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</si>
  <si>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</si>
  <si>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</si>
  <si>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</si>
  <si>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</si>
  <si>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</si>
  <si>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</si>
  <si>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</si>
  <si>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</si>
  <si>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</si>
  <si>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</si>
  <si>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</si>
  <si>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</si>
  <si>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</si>
  <si>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</si>
  <si>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</si>
  <si>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</si>
  <si>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</si>
  <si>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</si>
  <si>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</si>
  <si>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</si>
  <si>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</si>
  <si>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</si>
  <si>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</si>
  <si>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</si>
  <si>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</si>
  <si>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</si>
  <si>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</si>
  <si>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</si>
  <si>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</si>
  <si>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</si>
  <si>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</si>
  <si>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</si>
  <si>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</si>
  <si>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</si>
  <si>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</si>
  <si>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</si>
  <si>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</si>
  <si>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</si>
  <si>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</si>
  <si>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</si>
  <si>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</si>
  <si>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</si>
  <si>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</si>
  <si>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</si>
  <si>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</si>
  <si>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</si>
  <si>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</si>
  <si>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</si>
  <si>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</si>
  <si>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</si>
  <si>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</si>
  <si>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</si>
  <si>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</si>
  <si>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</si>
  <si>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</si>
  <si>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</si>
  <si>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</si>
  <si>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</si>
  <si>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</si>
  <si>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</si>
  <si>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</si>
  <si>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</si>
  <si>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</si>
  <si>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</si>
  <si>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</si>
  <si>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</si>
  <si>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</si>
  <si>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</si>
  <si>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</si>
  <si>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</si>
  <si>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</si>
  <si>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</si>
  <si>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</si>
  <si>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</si>
  <si>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</si>
  <si>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</si>
  <si>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</si>
  <si>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</si>
  <si>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</si>
  <si>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</si>
  <si>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</si>
  <si>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</si>
  <si>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</si>
  <si>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</si>
  <si>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</si>
  <si>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</si>
  <si>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</si>
  <si>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</si>
  <si>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</si>
  <si>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</si>
  <si>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</si>
  <si>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</si>
  <si>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</si>
  <si>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</si>
  <si>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</si>
  <si>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</si>
  <si>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</si>
  <si>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</si>
  <si>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</si>
  <si>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</si>
  <si>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</si>
  <si>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</si>
  <si>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</si>
  <si>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</si>
  <si>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</si>
  <si>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</si>
  <si>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</si>
  <si>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</si>
  <si>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</si>
  <si>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</si>
  <si>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</si>
  <si>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</si>
  <si>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</si>
  <si>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</si>
  <si>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</si>
  <si>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</si>
  <si>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</si>
  <si>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</si>
  <si>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</si>
  <si>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</si>
  <si>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</si>
  <si>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</si>
  <si>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</si>
  <si>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</si>
  <si>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</si>
  <si>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</si>
  <si>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</si>
  <si>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</si>
  <si>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</si>
  <si>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</si>
  <si>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</si>
  <si>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</si>
  <si>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</si>
  <si>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</si>
  <si>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</si>
  <si>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</si>
  <si>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</si>
  <si>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</si>
  <si>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</si>
  <si>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</si>
  <si>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</si>
  <si>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</si>
  <si>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</si>
  <si>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</si>
  <si>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</si>
  <si>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</si>
  <si>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</si>
  <si>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</si>
  <si>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</si>
  <si>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</si>
  <si>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</si>
  <si>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</si>
  <si>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</si>
  <si>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</si>
  <si>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</si>
  <si>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</si>
  <si>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</si>
  <si>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</si>
  <si>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</si>
  <si>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</si>
  <si>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</si>
  <si>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</si>
  <si>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</si>
  <si>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</si>
  <si>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</si>
  <si>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</si>
  <si>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</si>
  <si>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</si>
  <si>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</si>
  <si>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</si>
  <si>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</si>
  <si>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</si>
  <si>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</si>
  <si>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</si>
  <si>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</si>
  <si>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</si>
  <si>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</si>
  <si>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</si>
  <si>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</si>
  <si>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</si>
  <si>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</si>
  <si>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</si>
  <si>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</si>
  <si>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</si>
  <si>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</si>
  <si>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</si>
  <si>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</si>
  <si>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</si>
  <si>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</si>
  <si>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</si>
  <si>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</si>
  <si>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</si>
  <si>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</si>
  <si>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</si>
  <si>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</si>
  <si>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</si>
  <si>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</si>
  <si>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</si>
  <si>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</si>
  <si>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</si>
  <si>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</si>
  <si>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</si>
  <si>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</si>
  <si>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</si>
  <si>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</si>
  <si>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</si>
  <si>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</si>
  <si>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</si>
  <si>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</si>
  <si>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</si>
  <si>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</si>
  <si>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</si>
  <si>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</si>
  <si>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</si>
  <si>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</si>
  <si>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</si>
  <si>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</si>
  <si>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</si>
  <si>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</si>
  <si>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</si>
  <si>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</si>
  <si>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</si>
  <si>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</si>
  <si>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</si>
  <si>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</si>
  <si>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</si>
  <si>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</si>
  <si>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</si>
  <si>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</si>
  <si>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</si>
  <si>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</si>
  <si>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</si>
  <si>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</si>
  <si>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</si>
  <si>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</si>
  <si>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</si>
  <si>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</si>
  <si>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</si>
  <si>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</si>
  <si>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</si>
  <si>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</si>
  <si>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</si>
  <si>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</si>
  <si>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</si>
  <si>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</si>
  <si>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</si>
  <si>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</si>
  <si>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</si>
  <si>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</si>
  <si>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</si>
  <si>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</si>
  <si>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</si>
  <si>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</si>
  <si>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</si>
  <si>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</si>
  <si>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</si>
  <si>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</si>
  <si>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</si>
  <si>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</si>
  <si>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</si>
  <si>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</si>
  <si>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</si>
  <si>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</si>
  <si>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</si>
  <si>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</si>
  <si>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</si>
  <si>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</si>
  <si>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</si>
  <si>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</si>
  <si>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</si>
  <si>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</si>
  <si>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</si>
  <si>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</si>
  <si>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</si>
  <si>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</si>
  <si>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</si>
  <si>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</si>
  <si>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</si>
  <si>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</si>
  <si>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</si>
  <si>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</si>
  <si>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</si>
  <si>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</si>
  <si>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</si>
  <si>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</si>
  <si>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</si>
  <si>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</si>
  <si>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</si>
  <si>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</si>
  <si>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</si>
  <si>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</si>
  <si>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</si>
  <si>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</si>
  <si>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</si>
  <si>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</si>
  <si>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</si>
  <si>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</si>
  <si>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</si>
  <si>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</si>
  <si>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</si>
  <si>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</si>
  <si>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</si>
  <si>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</si>
  <si>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</si>
  <si>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</si>
  <si>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</si>
  <si>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</si>
  <si>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</si>
  <si>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</si>
  <si>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</si>
  <si>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</si>
  <si>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</si>
  <si>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</si>
  <si>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</si>
  <si>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</si>
  <si>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</si>
  <si>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</si>
  <si>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</si>
  <si>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</si>
  <si>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</si>
  <si>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</si>
  <si>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</si>
  <si>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</si>
  <si>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</si>
  <si>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</si>
  <si>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</si>
  <si>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</si>
  <si>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</si>
  <si>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</si>
  <si>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</si>
  <si>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</si>
  <si>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</si>
  <si>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</si>
  <si>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</si>
  <si>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</si>
  <si>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</si>
  <si>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</si>
  <si>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</si>
  <si>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</si>
  <si>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</si>
  <si>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</si>
  <si>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</si>
  <si>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</si>
  <si>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</si>
  <si>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</si>
  <si>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</si>
  <si>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</si>
  <si>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</si>
  <si>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</si>
  <si>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</si>
  <si>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</si>
  <si>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</si>
  <si>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</si>
  <si>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</si>
  <si>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</si>
  <si>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</si>
  <si>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</si>
  <si>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</si>
  <si>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</si>
  <si>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</si>
  <si>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</si>
  <si>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</si>
  <si>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</si>
  <si>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</si>
  <si>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</si>
  <si>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</si>
  <si>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</si>
  <si>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</si>
  <si>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</si>
  <si>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</si>
  <si>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</si>
  <si>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</si>
  <si>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</si>
  <si>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</si>
  <si>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</si>
  <si>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</si>
  <si>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</si>
  <si>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</si>
  <si>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</si>
  <si>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</si>
  <si>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</si>
  <si>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</si>
  <si>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</si>
  <si>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</si>
  <si>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</si>
  <si>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</si>
  <si>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</si>
  <si>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</si>
  <si>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</si>
  <si>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</si>
  <si>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</si>
  <si>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</si>
  <si>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</si>
  <si>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</si>
  <si>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</si>
  <si>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</si>
  <si>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</si>
  <si>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</si>
  <si>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</si>
  <si>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</si>
  <si>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</si>
  <si>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</si>
  <si>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</si>
  <si>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</si>
  <si>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</si>
  <si>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</si>
  <si>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</si>
  <si>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</si>
  <si>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</si>
  <si>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</si>
  <si>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</si>
  <si>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</si>
  <si>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</si>
  <si>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</si>
  <si>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</si>
  <si>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</si>
  <si>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</si>
  <si>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</si>
  <si>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</si>
  <si>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</si>
  <si>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</si>
  <si>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</si>
  <si>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</si>
  <si>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</si>
  <si>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</si>
  <si>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</si>
  <si>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</si>
  <si>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</si>
  <si>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</si>
  <si>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</si>
  <si>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</si>
  <si>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</si>
  <si>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</si>
  <si>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</si>
  <si>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</si>
  <si>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</si>
  <si>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</si>
  <si>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</si>
  <si>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</si>
  <si>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</si>
  <si>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</si>
  <si>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</si>
  <si>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</si>
  <si>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</si>
  <si>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</si>
  <si>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</si>
  <si>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</si>
  <si>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</si>
  <si>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</si>
  <si>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</si>
  <si>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</si>
  <si>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</si>
  <si>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</si>
  <si>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</si>
  <si>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</si>
  <si>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</si>
  <si>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</si>
  <si>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</si>
  <si>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</si>
  <si>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</si>
  <si>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</si>
  <si>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</si>
  <si>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</si>
  <si>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</si>
  <si>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</si>
  <si>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</si>
  <si>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</si>
  <si>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</si>
  <si>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</si>
  <si>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</si>
  <si>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</si>
  <si>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</si>
  <si>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</si>
  <si>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</si>
  <si>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</si>
  <si>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</si>
  <si>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</si>
  <si>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</si>
  <si>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</si>
  <si>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</si>
  <si>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</si>
  <si>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</si>
  <si>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</si>
  <si>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</si>
  <si>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</si>
  <si>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</si>
  <si>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</si>
  <si>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</si>
  <si>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</si>
  <si>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</si>
  <si>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</si>
  <si>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</si>
  <si>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</si>
  <si>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</si>
  <si>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</si>
  <si>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</si>
  <si>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</si>
  <si>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</si>
  <si>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</si>
  <si>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</si>
  <si>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</si>
  <si>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</si>
  <si>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</si>
  <si>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</si>
  <si>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</si>
  <si>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</si>
  <si>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</si>
  <si>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</si>
  <si>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</si>
  <si>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</si>
  <si>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</si>
  <si>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</si>
  <si>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</si>
  <si>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</si>
  <si>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</si>
  <si>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</si>
  <si>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</si>
  <si>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</si>
  <si>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</si>
  <si>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</si>
  <si>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</si>
  <si>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</si>
  <si>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</si>
  <si>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</si>
  <si>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</si>
  <si>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</si>
  <si>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</si>
  <si>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</si>
  <si>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</si>
  <si>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</si>
  <si>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</si>
  <si>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</si>
  <si>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</si>
  <si>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</si>
  <si>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</si>
  <si>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</si>
  <si>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</si>
  <si>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</si>
  <si>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</si>
  <si>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</si>
  <si>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</si>
  <si>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</si>
  <si>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</si>
  <si>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</si>
  <si>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</si>
  <si>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</si>
  <si>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</si>
  <si>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</si>
  <si>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</si>
  <si>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</si>
  <si>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</si>
  <si>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</si>
  <si>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</si>
  <si>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</si>
  <si>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</si>
  <si>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</si>
  <si>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</si>
  <si>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</si>
  <si>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</si>
  <si>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</si>
  <si>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</si>
  <si>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</si>
  <si>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</si>
  <si>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</si>
  <si>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</si>
  <si>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</si>
  <si>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</si>
  <si>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</si>
  <si>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</si>
  <si>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</si>
  <si>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</si>
  <si>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</si>
  <si>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</si>
  <si>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</si>
  <si>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</si>
  <si>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</si>
  <si>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</si>
  <si>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</si>
  <si>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</si>
  <si>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</si>
  <si>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</si>
  <si>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</si>
  <si>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</si>
  <si>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</si>
  <si>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</si>
  <si>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</si>
  <si>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</si>
  <si>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</si>
  <si>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</si>
  <si>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</si>
  <si>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</si>
  <si>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</si>
  <si>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</si>
  <si>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</si>
  <si>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</si>
  <si>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</si>
  <si>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</si>
  <si>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</si>
  <si>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</si>
  <si>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</si>
  <si>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</si>
  <si>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</si>
  <si>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</si>
  <si>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</si>
  <si>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</si>
  <si>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</si>
  <si>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</si>
  <si>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</si>
  <si>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</si>
  <si>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</si>
  <si>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</si>
  <si>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</si>
  <si>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</si>
  <si>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</si>
  <si>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</si>
  <si>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</si>
  <si>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</si>
  <si>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</si>
  <si>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</si>
  <si>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</si>
  <si>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</si>
  <si>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</si>
  <si>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</si>
  <si>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</si>
  <si>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</si>
  <si>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</si>
  <si>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</si>
  <si>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</si>
  <si>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</si>
  <si>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</si>
  <si>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</si>
  <si>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</si>
  <si>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</si>
  <si>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</si>
  <si>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</si>
  <si>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</si>
  <si>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</si>
  <si>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</si>
  <si>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</si>
  <si>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</si>
  <si>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</si>
  <si>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</si>
  <si>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</si>
  <si>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</si>
  <si>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</si>
  <si>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</si>
  <si>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</si>
  <si>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</si>
  <si>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</si>
  <si>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</si>
  <si>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</si>
  <si>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</si>
  <si>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</si>
  <si>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</si>
  <si>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</si>
  <si>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</si>
  <si>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</si>
  <si>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</si>
  <si>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</si>
  <si>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</si>
  <si>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</si>
  <si>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</si>
  <si>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</si>
  <si>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</si>
  <si>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</si>
  <si>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</si>
  <si>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</si>
  <si>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</si>
  <si>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</si>
  <si>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</si>
  <si>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</si>
  <si>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</si>
  <si>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</si>
  <si>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</si>
  <si>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</si>
  <si>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</si>
  <si>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</si>
  <si>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</si>
  <si>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</si>
  <si>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</si>
  <si>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</si>
  <si>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</si>
  <si>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</si>
  <si>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</si>
  <si>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</si>
  <si>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</si>
  <si>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</si>
  <si>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</si>
  <si>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</si>
  <si>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</si>
  <si>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</si>
  <si>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</si>
  <si>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</si>
  <si>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</si>
  <si>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</si>
  <si>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</si>
  <si>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</si>
  <si>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</si>
  <si>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</si>
  <si>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</si>
  <si>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</si>
  <si>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</si>
  <si>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</si>
  <si>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</si>
  <si>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</si>
  <si>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</si>
  <si>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</si>
  <si>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</si>
  <si>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</si>
  <si>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</si>
  <si>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</si>
  <si>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</si>
  <si>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</si>
  <si>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</si>
  <si>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</si>
  <si>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</si>
  <si>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</si>
  <si>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</si>
  <si>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</si>
  <si>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</si>
  <si>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</si>
  <si>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</si>
  <si>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</si>
  <si>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</si>
  <si>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</si>
  <si>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</si>
  <si>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</si>
  <si>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</si>
  <si>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</si>
  <si>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</si>
  <si>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</si>
  <si>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</si>
  <si>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</si>
  <si>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</si>
  <si>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</si>
  <si>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</si>
  <si>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</si>
  <si>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</si>
  <si>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</si>
  <si>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</si>
  <si>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</si>
  <si>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</si>
  <si>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</si>
  <si>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</si>
  <si>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</si>
  <si>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</si>
  <si>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</si>
  <si>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</si>
  <si>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</si>
  <si>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</si>
  <si>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</si>
  <si>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</si>
  <si>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</si>
  <si>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</si>
  <si>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</si>
  <si>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</si>
  <si>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</si>
  <si>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</si>
  <si>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</si>
  <si>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</si>
  <si>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</si>
  <si>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</si>
  <si>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</si>
  <si>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</si>
  <si>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</si>
  <si>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</si>
  <si>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</si>
  <si>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</si>
  <si>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</si>
  <si>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</si>
  <si>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</si>
  <si>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</si>
  <si>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</si>
  <si>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</si>
  <si>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</si>
  <si>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</si>
  <si>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</si>
  <si>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</si>
  <si>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</si>
  <si>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</si>
  <si>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</si>
  <si>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</si>
  <si>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</si>
  <si>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</si>
  <si>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</si>
  <si>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</si>
  <si>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</si>
  <si>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</si>
  <si>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</si>
  <si>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</si>
  <si>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</si>
  <si>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</si>
  <si>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</si>
  <si>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</si>
  <si>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</si>
  <si>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</si>
  <si>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</si>
  <si>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</si>
  <si>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</si>
  <si>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</si>
  <si>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</si>
  <si>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</si>
  <si>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</si>
  <si>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</si>
  <si>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</si>
  <si>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</si>
  <si>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</si>
  <si>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</si>
  <si>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</si>
  <si>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</si>
  <si>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</si>
  <si>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</si>
  <si>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</si>
  <si>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</si>
  <si>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</si>
  <si>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</si>
  <si>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</si>
  <si>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</si>
  <si>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</si>
  <si>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</si>
  <si>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</si>
  <si>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</si>
  <si>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</si>
  <si>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</si>
  <si>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</si>
  <si>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</si>
  <si>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</si>
  <si>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</si>
  <si>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</si>
  <si>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</si>
  <si>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</si>
  <si>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</si>
  <si>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</si>
  <si>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</si>
  <si>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</si>
  <si>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</si>
  <si>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</si>
  <si>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</si>
  <si>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</si>
  <si>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</si>
  <si>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</si>
  <si>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</si>
  <si>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</si>
  <si>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</si>
  <si>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</si>
  <si>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</si>
  <si>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</si>
  <si>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</si>
  <si>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</si>
  <si>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</si>
  <si>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</si>
  <si>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</si>
  <si>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</si>
  <si>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</si>
  <si>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</si>
  <si>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</si>
  <si>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</si>
  <si>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</si>
  <si>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</si>
  <si>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</si>
  <si>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</si>
  <si>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</si>
  <si>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</si>
  <si>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</si>
  <si>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</si>
  <si>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</si>
  <si>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</si>
  <si>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</si>
  <si>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</si>
  <si>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</si>
  <si>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</si>
  <si>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</si>
  <si>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</si>
  <si>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</si>
  <si>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</si>
  <si>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</si>
  <si>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</si>
  <si>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</si>
  <si>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</si>
  <si>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</si>
  <si>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</si>
  <si>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</si>
  <si>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</si>
  <si>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</si>
  <si>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</si>
  <si>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</si>
  <si>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</si>
  <si>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</si>
  <si>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</si>
  <si>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</si>
  <si>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</si>
  <si>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</si>
  <si>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</si>
  <si>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</si>
  <si>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</si>
  <si>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</si>
  <si>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</si>
  <si>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</si>
  <si>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</si>
  <si>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</si>
  <si>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</si>
  <si>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</si>
  <si>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</si>
  <si>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</si>
  <si>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</si>
  <si>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</si>
  <si>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</si>
  <si>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</si>
  <si>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</si>
  <si>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</si>
  <si>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</si>
  <si>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</si>
  <si>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</si>
  <si>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</si>
  <si>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</si>
  <si>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</si>
  <si>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</si>
  <si>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</si>
  <si>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</si>
  <si>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</si>
  <si>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</si>
  <si>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</si>
  <si>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</si>
  <si>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</si>
  <si>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</si>
  <si>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</si>
  <si>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</si>
  <si>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</si>
  <si>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</si>
  <si>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</si>
  <si>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</si>
  <si>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</si>
  <si>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</si>
  <si>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</si>
  <si>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</si>
  <si>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</si>
  <si>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</si>
  <si>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</si>
  <si>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</si>
  <si>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</si>
  <si>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</si>
  <si>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</si>
  <si>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</si>
  <si>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</si>
  <si>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</si>
  <si>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</si>
  <si>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</si>
  <si>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</si>
  <si>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</si>
  <si>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</si>
  <si>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</si>
  <si>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</si>
  <si>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</si>
  <si>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</si>
  <si>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</si>
  <si>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</si>
  <si>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</si>
  <si>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</si>
  <si>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</si>
  <si>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</si>
  <si>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</si>
  <si>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</si>
  <si>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</si>
  <si>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</si>
  <si>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</si>
  <si>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</si>
  <si>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</si>
  <si>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</si>
  <si>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</si>
  <si>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</si>
  <si>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</si>
  <si>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</si>
  <si>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</si>
  <si>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</si>
  <si>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</si>
  <si>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</si>
  <si>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</si>
  <si>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</si>
  <si>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</si>
  <si>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</si>
  <si>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</si>
  <si>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</si>
  <si>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</si>
  <si>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</si>
  <si>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</si>
  <si>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</si>
  <si>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</si>
  <si>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</si>
  <si>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</si>
  <si>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</si>
  <si>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</si>
  <si>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</si>
  <si>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</si>
  <si>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</si>
  <si>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</si>
  <si>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</si>
  <si>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</si>
  <si>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</si>
  <si>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</si>
  <si>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</si>
  <si>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</si>
  <si>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</si>
  <si>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</si>
  <si>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</si>
  <si>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</si>
  <si>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</si>
  <si>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</si>
  <si>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</si>
  <si>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</si>
  <si>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</si>
  <si>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</si>
  <si>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</si>
  <si>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</si>
  <si>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</si>
  <si>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</si>
  <si>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</si>
  <si>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</si>
  <si>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</si>
  <si>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</si>
  <si>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</si>
  <si>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</si>
  <si>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</si>
  <si>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</si>
  <si>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</si>
  <si>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</si>
  <si>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</si>
  <si>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</si>
  <si>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</si>
  <si>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</si>
  <si>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</si>
  <si>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</si>
  <si>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</si>
  <si>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</si>
  <si>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</si>
  <si>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</si>
  <si>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</si>
  <si>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</si>
  <si>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</si>
  <si>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</si>
  <si>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</si>
  <si>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</si>
  <si>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</si>
  <si>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</si>
  <si>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</si>
  <si>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</si>
  <si>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</si>
  <si>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</si>
  <si>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</si>
  <si>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</si>
  <si>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</si>
  <si>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</si>
  <si>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</si>
  <si>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</si>
  <si>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</si>
  <si>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</si>
  <si>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</si>
  <si>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</si>
  <si>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</si>
  <si>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</si>
  <si>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</si>
  <si>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</si>
  <si>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</si>
  <si>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</si>
  <si>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</si>
  <si>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</si>
  <si>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</si>
  <si>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</si>
  <si>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</si>
  <si>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</si>
  <si>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</si>
  <si>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</si>
  <si>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</si>
  <si>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</si>
  <si>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</si>
  <si>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</si>
  <si>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</si>
  <si>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</si>
  <si>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</si>
  <si>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</si>
  <si>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</si>
  <si>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</si>
  <si>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</si>
  <si>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</si>
  <si>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</si>
  <si>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</si>
  <si>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</si>
  <si>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</si>
  <si>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</si>
  <si>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</si>
  <si>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</si>
  <si>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</si>
  <si>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</si>
  <si>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</si>
  <si>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</si>
  <si>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</si>
  <si>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</si>
  <si>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</si>
  <si>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</si>
  <si>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</si>
  <si>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</si>
  <si>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</si>
  <si>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</si>
  <si>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</si>
  <si>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</si>
  <si>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</si>
  <si>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</si>
  <si>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</si>
  <si>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</si>
  <si>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</si>
  <si>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</si>
  <si>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</si>
  <si>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</si>
  <si>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</si>
  <si>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</si>
  <si>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</si>
  <si>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</si>
  <si>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</si>
  <si>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</si>
  <si>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</si>
  <si>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</si>
  <si>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</si>
  <si>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</si>
  <si>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</si>
  <si>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</si>
  <si>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</si>
  <si>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</si>
  <si>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</si>
  <si>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</si>
  <si>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</si>
  <si>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</si>
  <si>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</si>
  <si>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</si>
  <si>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</si>
  <si>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</si>
  <si>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</si>
  <si>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</si>
  <si>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</si>
  <si>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</si>
  <si>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</si>
  <si>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</si>
  <si>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</si>
  <si>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</si>
  <si>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</si>
  <si>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</si>
  <si>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</si>
  <si>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</si>
  <si>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</si>
  <si>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</si>
  <si>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</si>
  <si>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</si>
  <si>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</si>
  <si>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</si>
  <si>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</si>
  <si>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</si>
  <si>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</si>
  <si>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</si>
  <si>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</si>
  <si>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</si>
  <si>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</si>
  <si>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</si>
  <si>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</si>
  <si>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</si>
  <si>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</si>
  <si>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</si>
  <si>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</si>
  <si>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</si>
  <si>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</si>
  <si>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</si>
  <si>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</si>
  <si>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</si>
  <si>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</si>
  <si>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</si>
  <si>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</si>
  <si>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</si>
  <si>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</si>
  <si>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</si>
  <si>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</si>
  <si>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</si>
  <si>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</si>
  <si>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</si>
  <si>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</si>
  <si>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</si>
  <si>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</si>
  <si>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</si>
  <si>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</si>
  <si>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</si>
  <si>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</si>
  <si>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</si>
  <si>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</si>
  <si>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</si>
  <si>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</si>
  <si>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</si>
  <si>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</si>
  <si>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</si>
  <si>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</si>
  <si>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</si>
  <si>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</si>
  <si>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</si>
  <si>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</si>
  <si>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</si>
  <si>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</si>
  <si>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</si>
  <si>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</si>
  <si>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</si>
  <si>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</si>
  <si>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</si>
  <si>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</si>
  <si>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</si>
  <si>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</si>
  <si>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</si>
  <si>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</si>
  <si>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</si>
  <si>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</si>
  <si>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</si>
  <si>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</si>
  <si>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</si>
  <si>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</si>
  <si>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</si>
  <si>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</si>
  <si>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</si>
  <si>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</si>
  <si>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</si>
  <si>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</si>
  <si>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</si>
  <si>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</si>
  <si>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</si>
  <si>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</si>
  <si>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</si>
  <si>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</si>
  <si>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</si>
  <si>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</si>
  <si>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</si>
  <si>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</si>
  <si>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</si>
  <si>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</si>
  <si>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</si>
  <si>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</si>
  <si>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</si>
  <si>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</si>
  <si>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</si>
  <si>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</si>
  <si>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</si>
  <si>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</si>
  <si>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</si>
  <si>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</si>
  <si>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</si>
  <si>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</si>
  <si>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</si>
  <si>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</si>
  <si>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</si>
  <si>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</si>
  <si>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</si>
  <si>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</si>
  <si>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</si>
  <si>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</si>
  <si>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</si>
  <si>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</si>
  <si>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</si>
  <si>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</si>
  <si>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</si>
  <si>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</si>
  <si>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</si>
  <si>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</si>
  <si>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</si>
  <si>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</si>
  <si>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</si>
  <si>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</si>
  <si>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</si>
  <si>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</si>
  <si>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</si>
  <si>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</si>
  <si>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</si>
  <si>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</si>
  <si>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</si>
  <si>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</si>
  <si>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</si>
  <si>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</si>
  <si>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</si>
  <si>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</si>
  <si>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</si>
  <si>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</si>
  <si>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</si>
  <si>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</si>
  <si>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</si>
  <si>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</si>
  <si>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</si>
  <si>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</si>
  <si>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</si>
  <si>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</si>
  <si>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</si>
  <si>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</si>
  <si>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</si>
  <si>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</si>
  <si>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</si>
  <si>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</si>
  <si>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</si>
  <si>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</si>
  <si>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</si>
  <si>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</si>
  <si>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</si>
  <si>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</si>
  <si>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</si>
  <si>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</si>
  <si>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</si>
  <si>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</si>
  <si>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</si>
  <si>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</si>
  <si>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</si>
  <si>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</si>
  <si>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</si>
  <si>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</si>
  <si>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</si>
  <si>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</si>
  <si>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</si>
  <si>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</si>
  <si>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</si>
  <si>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</si>
  <si>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</si>
  <si>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</si>
  <si>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</si>
  <si>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</si>
  <si>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</si>
  <si>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</si>
  <si>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</si>
  <si>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</si>
  <si>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</si>
  <si>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</si>
  <si>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</si>
  <si>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</si>
  <si>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</si>
  <si>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</si>
  <si>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</si>
  <si>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</si>
  <si>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</si>
  <si>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</si>
  <si>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</si>
  <si>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</si>
  <si>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</si>
  <si>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</si>
  <si>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</si>
  <si>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</si>
  <si>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</si>
  <si>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</si>
  <si>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</si>
  <si>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</si>
  <si>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</si>
  <si>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</si>
  <si>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</si>
  <si>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</si>
  <si>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</si>
  <si>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</si>
  <si>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</si>
  <si>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</si>
  <si>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</si>
  <si>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</si>
  <si>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</si>
  <si>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</si>
  <si>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</si>
  <si>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</si>
  <si>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</si>
  <si>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</si>
  <si>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</si>
  <si>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</si>
  <si>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</si>
  <si>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</si>
  <si>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</si>
  <si>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</si>
  <si>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</si>
  <si>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</si>
  <si>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</si>
  <si>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</si>
  <si>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</si>
  <si>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</si>
  <si>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</si>
  <si>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</si>
  <si>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</si>
  <si>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</si>
  <si>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</si>
  <si>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</si>
  <si>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</si>
  <si>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</si>
  <si>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</si>
  <si>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</si>
  <si>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</si>
  <si>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</si>
  <si>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</si>
  <si>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</si>
  <si>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</si>
  <si>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</si>
  <si>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</si>
  <si>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</si>
  <si>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</si>
  <si>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</si>
  <si>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</si>
  <si>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</si>
  <si>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</si>
  <si>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</si>
  <si>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</si>
  <si>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</si>
  <si>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</si>
  <si>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</si>
  <si>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</si>
  <si>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</si>
  <si>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</si>
  <si>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</si>
  <si>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</si>
  <si>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</si>
  <si>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</si>
  <si>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</si>
  <si>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</si>
  <si>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</si>
  <si>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</si>
  <si>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</si>
  <si>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</si>
  <si>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</si>
  <si>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</si>
  <si>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</si>
  <si>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</si>
  <si>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</si>
  <si>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</si>
  <si>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</si>
  <si>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</si>
  <si>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</si>
  <si>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</si>
  <si>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</si>
  <si>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</si>
  <si>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</si>
  <si>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</si>
  <si>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</si>
  <si>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</si>
  <si>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</si>
  <si>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</si>
  <si>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</si>
  <si>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</si>
  <si>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</si>
  <si>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</si>
  <si>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</si>
  <si>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</si>
  <si>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</si>
  <si>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</si>
  <si>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</si>
  <si>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</si>
  <si>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</si>
  <si>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</si>
  <si>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</si>
  <si>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</si>
  <si>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</si>
  <si>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</si>
  <si>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</si>
  <si>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</si>
  <si>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</si>
  <si>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</si>
  <si>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</si>
  <si>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</si>
  <si>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</si>
  <si>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</si>
  <si>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</si>
  <si>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</si>
  <si>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</si>
  <si>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</si>
  <si>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</si>
  <si>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</si>
  <si>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</si>
  <si>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</si>
  <si>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</si>
  <si>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</si>
  <si>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</si>
  <si>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</si>
  <si>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</si>
  <si>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</si>
  <si>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</si>
  <si>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</si>
  <si>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</si>
  <si>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</si>
  <si>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</si>
  <si>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</si>
  <si>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</si>
  <si>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</si>
  <si>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</si>
  <si>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</si>
  <si>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</si>
  <si>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</si>
  <si>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</si>
  <si>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</si>
  <si>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</si>
  <si>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</si>
  <si>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</si>
  <si>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</si>
  <si>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</si>
  <si>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</si>
  <si>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</si>
  <si>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</si>
  <si>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</si>
  <si>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</si>
  <si>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</si>
  <si>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</si>
  <si>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</si>
  <si>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</si>
  <si>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</si>
  <si>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</si>
  <si>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</si>
  <si>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</si>
  <si>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</si>
  <si>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</si>
  <si>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</si>
  <si>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</si>
  <si>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</si>
  <si>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</si>
  <si>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</si>
  <si>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</si>
  <si>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</si>
  <si>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</si>
  <si>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</si>
  <si>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</si>
  <si>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</si>
  <si>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</si>
  <si>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</si>
  <si>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</si>
  <si>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</si>
  <si>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</si>
  <si>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</si>
  <si>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</si>
  <si>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</si>
  <si>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</si>
  <si>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</si>
  <si>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</si>
  <si>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</si>
  <si>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</si>
  <si>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</si>
  <si>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</si>
  <si>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</si>
  <si>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</si>
  <si>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</si>
  <si>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</si>
  <si>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</si>
  <si>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</si>
  <si>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</si>
  <si>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</si>
  <si>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</si>
  <si>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</si>
  <si>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</si>
  <si>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</si>
  <si>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</si>
  <si>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</si>
  <si>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</si>
  <si>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</si>
  <si>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</si>
  <si>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</si>
  <si>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</si>
  <si>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</si>
  <si>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</si>
  <si>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</si>
  <si>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</si>
  <si>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</si>
  <si>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</si>
  <si>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</si>
  <si>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</si>
  <si>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</si>
  <si>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</si>
  <si>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</si>
  <si>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</si>
  <si>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</si>
  <si>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</si>
  <si>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</si>
  <si>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</si>
  <si>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</si>
  <si>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</si>
  <si>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</si>
  <si>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</si>
  <si>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</si>
  <si>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</si>
  <si>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</si>
  <si>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</si>
  <si>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</si>
  <si>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</si>
  <si>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</si>
  <si>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</si>
  <si>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</si>
  <si>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</si>
  <si>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</si>
  <si>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</si>
  <si>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</si>
  <si>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</si>
  <si>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</si>
  <si>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</si>
  <si>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</si>
  <si>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</si>
  <si>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</si>
  <si>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</si>
  <si>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</si>
  <si>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</si>
  <si>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</si>
  <si>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</si>
  <si>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</si>
  <si>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</si>
  <si>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</si>
  <si>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</si>
  <si>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</si>
  <si>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</si>
  <si>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</si>
  <si>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</si>
  <si>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</si>
  <si>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</si>
  <si>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</si>
  <si>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</si>
  <si>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</si>
  <si>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</si>
  <si>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</si>
  <si>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</si>
  <si>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</si>
  <si>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</si>
  <si>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</si>
  <si>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</si>
  <si>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</si>
  <si>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</si>
  <si>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</si>
  <si>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</si>
  <si>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</si>
  <si>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</si>
  <si>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</si>
  <si>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</si>
  <si>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</si>
  <si>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</si>
  <si>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</si>
  <si>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</si>
  <si>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</si>
  <si>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</si>
  <si>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</si>
  <si>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</si>
  <si>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</si>
  <si>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</si>
  <si>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</si>
  <si>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</si>
  <si>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</si>
  <si>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</si>
  <si>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</si>
  <si>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</si>
  <si>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</si>
  <si>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</si>
  <si>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</si>
  <si>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</si>
  <si>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</si>
  <si>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</si>
  <si>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</si>
  <si>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</si>
  <si>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</si>
  <si>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</si>
  <si>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</si>
  <si>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</si>
  <si>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</si>
  <si>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</si>
  <si>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</si>
  <si>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</si>
  <si>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</si>
  <si>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</si>
  <si>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</si>
  <si>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</si>
  <si>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</si>
  <si>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</si>
  <si>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</si>
  <si>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</si>
  <si>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</si>
  <si>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</si>
  <si>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</si>
  <si>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</si>
  <si>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</si>
  <si>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</si>
  <si>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</si>
  <si>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</si>
  <si>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</si>
  <si>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</si>
  <si>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</si>
  <si>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</si>
  <si>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</si>
  <si>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</si>
  <si>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</si>
  <si>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</si>
  <si>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</si>
  <si>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</si>
  <si>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</si>
  <si>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</si>
  <si>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</si>
  <si>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</si>
  <si>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</si>
  <si>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</si>
  <si>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</si>
  <si>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</si>
  <si>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</si>
  <si>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</si>
  <si>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</si>
  <si>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</si>
  <si>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</si>
  <si>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</si>
  <si>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</si>
  <si>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</si>
  <si>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</si>
  <si>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</si>
  <si>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</si>
  <si>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</si>
  <si>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</si>
  <si>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</si>
  <si>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</si>
  <si>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</si>
  <si>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</si>
  <si>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</si>
  <si>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</si>
  <si>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</si>
  <si>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</si>
  <si>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</si>
  <si>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</si>
  <si>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</si>
  <si>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</si>
  <si>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</si>
  <si>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</si>
  <si>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</si>
  <si>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</si>
  <si>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</si>
  <si>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</si>
  <si>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</si>
  <si>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</si>
  <si>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</si>
  <si>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</si>
  <si>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</si>
  <si>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</si>
  <si>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</si>
  <si>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</si>
  <si>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</si>
  <si>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</si>
  <si>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</si>
  <si>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</si>
  <si>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</si>
  <si>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</si>
  <si>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</si>
  <si>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</si>
  <si>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</si>
  <si>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</si>
  <si>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</si>
  <si>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</si>
  <si>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</si>
  <si>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</si>
  <si>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</si>
  <si>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</si>
  <si>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</si>
  <si>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</si>
  <si>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</si>
  <si>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</si>
  <si>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</si>
  <si>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</si>
  <si>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</si>
  <si>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</si>
  <si>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</si>
  <si>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</si>
  <si>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</si>
  <si>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</si>
  <si>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</si>
  <si>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</si>
  <si>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</si>
  <si>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</si>
  <si>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</si>
  <si>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</si>
  <si>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</si>
  <si>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</si>
  <si>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</si>
  <si>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</si>
  <si>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</si>
  <si>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</si>
  <si>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</si>
  <si>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</si>
  <si>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</si>
  <si>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</si>
  <si>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</si>
  <si>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</si>
  <si>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</si>
  <si>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</si>
  <si>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</si>
  <si>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</si>
  <si>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</si>
  <si>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</si>
  <si>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</si>
  <si>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</si>
  <si>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</si>
  <si>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</si>
  <si>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</si>
  <si>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</si>
  <si>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</si>
  <si>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</si>
  <si>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</si>
  <si>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</si>
  <si>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</si>
  <si>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</si>
  <si>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</si>
  <si>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</si>
  <si>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</si>
  <si>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</si>
  <si>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</si>
  <si>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</si>
  <si>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</si>
  <si>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</si>
  <si>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</si>
  <si>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</si>
  <si>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</si>
  <si>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</si>
  <si>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</si>
  <si>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</si>
  <si>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</si>
  <si>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</si>
  <si>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</si>
  <si>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</si>
  <si>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</si>
  <si>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</si>
  <si>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</si>
  <si>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</si>
  <si>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</si>
  <si>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</si>
  <si>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</si>
  <si>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</si>
  <si>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</si>
  <si>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</si>
  <si>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</si>
  <si>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</si>
  <si>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</si>
  <si>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</si>
  <si>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</si>
  <si>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</si>
  <si>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</si>
  <si>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</si>
  <si>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</si>
  <si>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</si>
  <si>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</si>
  <si>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</si>
  <si>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</si>
  <si>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</si>
  <si>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</si>
  <si>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</si>
  <si>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</si>
  <si>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</si>
  <si>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</si>
  <si>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</si>
  <si>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</si>
  <si>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</si>
  <si>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</si>
  <si>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</si>
  <si>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</si>
  <si>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</si>
  <si>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</si>
  <si>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</si>
  <si>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</si>
  <si>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</si>
  <si>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</si>
  <si>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</si>
  <si>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</si>
  <si>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</si>
  <si>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</si>
  <si>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</si>
  <si>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</si>
  <si>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</si>
  <si>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</si>
  <si>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</si>
  <si>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</si>
  <si>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</si>
  <si>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</si>
  <si>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</si>
  <si>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</si>
  <si>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</si>
  <si>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</si>
  <si>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</si>
  <si>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</si>
  <si>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</si>
  <si>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</si>
  <si>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</si>
  <si>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</si>
  <si>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</si>
  <si>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</si>
  <si>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</si>
  <si>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</si>
  <si>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</si>
  <si>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</si>
  <si>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</si>
  <si>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</si>
  <si>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</si>
  <si>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</si>
  <si>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</si>
  <si>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</si>
  <si>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</si>
  <si>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</si>
  <si>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</si>
  <si>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</si>
  <si>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</si>
  <si>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</si>
  <si>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</si>
  <si>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</si>
  <si>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</si>
  <si>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</si>
  <si>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</si>
  <si>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</si>
  <si>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</si>
  <si>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</si>
  <si>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</si>
  <si>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</si>
  <si>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</si>
  <si>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</si>
  <si>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</si>
  <si>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</si>
  <si>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</si>
  <si>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</si>
  <si>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</si>
  <si>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</si>
  <si>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</si>
  <si>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</si>
  <si>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</si>
  <si>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</si>
  <si>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</si>
  <si>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</si>
  <si>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</si>
  <si>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</si>
  <si>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</si>
  <si>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</si>
  <si>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</si>
  <si>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</si>
  <si>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</si>
  <si>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</si>
  <si>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</si>
  <si>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</si>
  <si>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</si>
  <si>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</si>
  <si>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</si>
  <si>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</si>
  <si>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</si>
  <si>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</si>
  <si>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</si>
  <si>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</si>
  <si>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</si>
  <si>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</si>
  <si>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</si>
  <si>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</si>
  <si>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</si>
  <si>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</si>
  <si>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</si>
  <si>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</si>
  <si>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</si>
  <si>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</si>
  <si>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</si>
  <si>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</si>
  <si>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</si>
  <si>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</si>
  <si>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</si>
  <si>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</si>
  <si>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</si>
  <si>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</si>
  <si>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</si>
  <si>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</si>
  <si>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</si>
  <si>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</si>
  <si>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</si>
  <si>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</si>
  <si>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</si>
  <si>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</si>
  <si>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</si>
  <si>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</si>
  <si>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</si>
  <si>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</si>
  <si>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</si>
  <si>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</si>
  <si>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</si>
  <si>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</si>
  <si>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</si>
  <si>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</si>
  <si>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</si>
  <si>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</si>
  <si>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</si>
  <si>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</si>
  <si>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</si>
  <si>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</si>
  <si>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</si>
  <si>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</si>
  <si>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</si>
  <si>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</si>
  <si>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</si>
  <si>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</si>
  <si>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</si>
  <si>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</si>
  <si>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</si>
  <si>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</si>
  <si>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</si>
  <si>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</si>
  <si>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</si>
  <si>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</si>
  <si>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</si>
  <si>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</si>
  <si>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</si>
  <si>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</si>
  <si>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</si>
  <si>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</si>
  <si>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</si>
  <si>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</si>
  <si>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</si>
  <si>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</si>
  <si>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</si>
  <si>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</si>
  <si>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</si>
  <si>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</si>
  <si>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</si>
  <si>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</si>
  <si>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</si>
  <si>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</si>
  <si>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</si>
  <si>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</si>
  <si>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</si>
  <si>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</si>
  <si>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</si>
  <si>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</si>
  <si>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</si>
  <si>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</si>
  <si>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</si>
  <si>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</si>
  <si>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</si>
  <si>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</si>
  <si>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</si>
  <si>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</si>
  <si>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</si>
  <si>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</si>
  <si>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</si>
  <si>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</si>
  <si>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</si>
  <si>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</si>
  <si>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</si>
  <si>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</si>
  <si>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</si>
  <si>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</si>
  <si>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</si>
  <si>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</si>
  <si>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</si>
  <si>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</si>
  <si>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</si>
  <si>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</si>
  <si>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</si>
  <si>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</si>
  <si>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</si>
  <si>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</si>
  <si>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</si>
  <si>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</si>
  <si>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</si>
  <si>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</si>
  <si>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</si>
  <si>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</si>
  <si>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</si>
  <si>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</si>
  <si>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</si>
  <si>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</si>
  <si>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</si>
  <si>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</si>
  <si>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</si>
  <si>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</si>
  <si>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</si>
  <si>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</si>
  <si>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</si>
  <si>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</si>
  <si>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</si>
  <si>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</si>
  <si>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</si>
  <si>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</si>
  <si>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</si>
  <si>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</si>
  <si>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</si>
  <si>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</si>
  <si>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</si>
  <si>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</si>
  <si>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</si>
  <si>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</si>
  <si>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</si>
  <si>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</si>
  <si>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</si>
  <si>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</si>
  <si>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</si>
  <si>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</si>
  <si>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</si>
  <si>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</si>
  <si>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</si>
  <si>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</si>
  <si>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</si>
  <si>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</si>
  <si>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</si>
  <si>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</si>
  <si>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</si>
  <si>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</si>
  <si>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</si>
  <si>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</si>
  <si>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</si>
  <si>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</si>
  <si>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</si>
  <si>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</si>
  <si>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</si>
  <si>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</si>
  <si>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</si>
  <si>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</si>
  <si>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</si>
  <si>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</si>
  <si>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</si>
  <si>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</si>
  <si>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</si>
  <si>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</si>
  <si>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</si>
  <si>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</si>
  <si>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</si>
  <si>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</si>
  <si>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</si>
  <si>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</si>
  <si>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</si>
  <si>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</si>
  <si>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</si>
  <si>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</si>
  <si>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</si>
  <si>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</si>
  <si>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</si>
  <si>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</si>
  <si>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</si>
  <si>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</si>
  <si>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</si>
  <si>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</si>
  <si>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</si>
  <si>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</si>
  <si>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</si>
  <si>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</si>
  <si>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</si>
  <si>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</si>
  <si>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</si>
  <si>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</si>
  <si>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</si>
  <si>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</si>
  <si>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</si>
  <si>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</si>
  <si>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</si>
  <si>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</si>
  <si>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</si>
  <si>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</si>
  <si>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</si>
  <si>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</si>
  <si>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</si>
  <si>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</si>
  <si>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</si>
  <si>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</si>
  <si>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</si>
  <si>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</si>
  <si>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</si>
  <si>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</si>
  <si>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</si>
  <si>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</si>
  <si>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</si>
  <si>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</si>
  <si>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</si>
  <si>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</si>
  <si>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</si>
  <si>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</si>
  <si>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</si>
  <si>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</si>
  <si>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</si>
  <si>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</si>
  <si>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</si>
  <si>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</si>
  <si>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</si>
  <si>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</si>
  <si>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</si>
  <si>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</si>
  <si>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</si>
  <si>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</si>
  <si>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</si>
  <si>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</si>
  <si>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</si>
  <si>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</si>
  <si>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</si>
  <si>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</si>
  <si>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</si>
  <si>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</si>
  <si>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</si>
  <si>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</si>
  <si>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</si>
  <si>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</si>
  <si>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</si>
  <si>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</si>
  <si>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</si>
  <si>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</si>
  <si>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</si>
  <si>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</si>
  <si>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</si>
  <si>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</si>
  <si>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</si>
  <si>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</si>
  <si>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</si>
  <si>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</si>
  <si>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</si>
  <si>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</si>
  <si>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</si>
  <si>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</si>
  <si>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</si>
  <si>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</si>
  <si>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</si>
  <si>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</si>
  <si>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</si>
  <si>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</si>
  <si>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</si>
  <si>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</si>
  <si>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</si>
  <si>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</si>
  <si>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</si>
  <si>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</si>
  <si>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</si>
  <si>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</si>
  <si>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</si>
  <si>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</si>
  <si>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</si>
  <si>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</si>
  <si>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</si>
  <si>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</si>
  <si>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</si>
  <si>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</si>
  <si>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</si>
  <si>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</si>
  <si>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</si>
  <si>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</si>
  <si>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</si>
  <si>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</si>
  <si>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</si>
  <si>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</si>
  <si>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</si>
  <si>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</si>
  <si>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</si>
  <si>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</si>
  <si>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</si>
  <si>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</si>
  <si>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</si>
  <si>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</si>
  <si>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</si>
  <si>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</si>
  <si>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</si>
  <si>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</si>
  <si>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</si>
  <si>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</si>
  <si>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</si>
  <si>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</si>
  <si>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</si>
  <si>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</si>
  <si>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</si>
  <si>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</si>
  <si>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</si>
  <si>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</si>
  <si>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</si>
  <si>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</si>
  <si>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</si>
  <si>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</si>
  <si>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</si>
  <si>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</si>
  <si>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</si>
  <si>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</si>
  <si>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</si>
  <si>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</si>
  <si>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</si>
  <si>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</si>
  <si>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</si>
  <si>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</si>
  <si>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</si>
  <si>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</si>
  <si>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</si>
  <si>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</si>
  <si>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</si>
  <si>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</si>
  <si>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</si>
  <si>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</si>
  <si>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</si>
  <si>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</si>
  <si>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</si>
  <si>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</si>
  <si>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</si>
  <si>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</si>
  <si>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</si>
  <si>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</si>
  <si>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</si>
  <si>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</si>
  <si>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</si>
  <si>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</si>
  <si>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</si>
  <si>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</si>
  <si>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</si>
  <si>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</si>
  <si>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</si>
  <si>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</si>
  <si>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</si>
  <si>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</si>
  <si>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</si>
  <si>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</si>
  <si>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</si>
  <si>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</si>
  <si>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</si>
  <si>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</si>
  <si>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</si>
  <si>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</si>
  <si>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</si>
  <si>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</si>
  <si>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</si>
  <si>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</si>
  <si>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</si>
  <si>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</si>
  <si>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</si>
  <si>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</si>
  <si>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</si>
  <si>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</si>
  <si>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</si>
  <si>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</si>
  <si>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</si>
  <si>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</si>
  <si>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</si>
  <si>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</si>
  <si>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</si>
  <si>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</si>
  <si>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</si>
  <si>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</si>
  <si>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</si>
  <si>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</si>
  <si>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</si>
  <si>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</si>
  <si>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</si>
  <si>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</si>
  <si>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</si>
  <si>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</si>
  <si>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</si>
  <si>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</si>
  <si>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</si>
  <si>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</si>
  <si>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</si>
  <si>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</si>
  <si>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</si>
  <si>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</si>
  <si>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</si>
  <si>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</si>
  <si>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</si>
  <si>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</si>
  <si>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</si>
  <si>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</si>
  <si>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</si>
  <si>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</si>
  <si>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</si>
  <si>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</si>
  <si>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</si>
  <si>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</si>
  <si>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</si>
  <si>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</si>
  <si>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</si>
  <si>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</si>
  <si>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</si>
  <si>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</si>
  <si>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</si>
  <si>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</si>
  <si>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</si>
  <si>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</si>
  <si>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</si>
  <si>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</si>
  <si>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</si>
  <si>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</si>
  <si>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</si>
  <si>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</si>
  <si>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</si>
  <si>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</si>
  <si>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</si>
  <si>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</si>
  <si>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</si>
  <si>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</si>
  <si>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</si>
  <si>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</si>
  <si>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</si>
  <si>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</si>
  <si>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</si>
  <si>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</si>
  <si>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</si>
  <si>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</si>
  <si>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</si>
  <si>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</si>
  <si>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</si>
  <si>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</si>
  <si>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</si>
  <si>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</si>
  <si>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</si>
  <si>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</si>
  <si>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</si>
  <si>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</si>
  <si>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</si>
  <si>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</si>
  <si>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</si>
  <si>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</si>
  <si>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</si>
  <si>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</si>
  <si>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</si>
  <si>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</si>
  <si>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</si>
  <si>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</si>
  <si>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</si>
  <si>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</si>
  <si>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</si>
  <si>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</si>
  <si>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</si>
  <si>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</si>
  <si>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</si>
  <si>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</si>
  <si>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</si>
  <si>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</si>
  <si>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</si>
  <si>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</si>
  <si>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</si>
  <si>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</si>
  <si>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</si>
  <si>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</si>
  <si>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</si>
  <si>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</si>
  <si>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</si>
  <si>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</si>
  <si>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</si>
  <si>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</si>
  <si>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</si>
  <si>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</si>
  <si>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</si>
  <si>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</si>
  <si>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</si>
  <si>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</si>
  <si>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</si>
  <si>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</si>
  <si>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</si>
  <si>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</si>
  <si>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</si>
  <si>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</si>
  <si>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</si>
  <si>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</si>
  <si>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</si>
  <si>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</si>
  <si>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</si>
  <si>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</si>
  <si>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</si>
  <si>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</si>
  <si>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</si>
  <si>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</si>
  <si>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</si>
  <si>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</si>
  <si>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</si>
  <si>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</si>
  <si>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</si>
  <si>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</si>
  <si>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</si>
  <si>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</si>
  <si>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</si>
  <si>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</si>
  <si>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</si>
  <si>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</si>
  <si>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</si>
  <si>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</si>
  <si>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</si>
  <si>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</si>
  <si>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</si>
  <si>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</si>
  <si>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</si>
  <si>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</si>
  <si>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</si>
  <si>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</si>
  <si>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</si>
  <si>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</si>
  <si>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</si>
  <si>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</si>
  <si>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</si>
  <si>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</si>
  <si>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</si>
  <si>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</si>
  <si>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</si>
  <si>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</si>
  <si>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</si>
  <si>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</si>
  <si>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</si>
  <si>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</si>
  <si>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</si>
  <si>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</si>
  <si>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</si>
  <si>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</si>
  <si>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</si>
  <si>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</si>
  <si>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</si>
  <si>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</si>
  <si>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</si>
  <si>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</si>
  <si>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</si>
  <si>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</si>
  <si>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</si>
  <si>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</si>
  <si>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</si>
  <si>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</si>
  <si>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</si>
  <si>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</si>
  <si>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</si>
  <si>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</si>
  <si>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</si>
  <si>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</si>
  <si>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</si>
  <si>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</si>
  <si>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</si>
  <si>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</si>
  <si>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</si>
  <si>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</si>
  <si>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</si>
  <si>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</si>
  <si>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</si>
  <si>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</si>
  <si>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</si>
  <si>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</si>
  <si>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</si>
  <si>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</si>
  <si>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</si>
  <si>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</si>
  <si>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</si>
  <si>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</si>
  <si>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</si>
  <si>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</si>
  <si>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</si>
  <si>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</si>
  <si>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</si>
  <si>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</si>
  <si>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</si>
  <si>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</si>
  <si>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</si>
  <si>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</si>
  <si>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</si>
  <si>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</si>
  <si>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</si>
  <si>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</si>
  <si>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</si>
  <si>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</si>
  <si>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</si>
  <si>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</si>
  <si>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</si>
  <si>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</si>
  <si>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</si>
  <si>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</si>
  <si>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</si>
  <si>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</si>
  <si>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</si>
  <si>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</si>
  <si>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</si>
  <si>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</si>
  <si>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</si>
  <si>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</si>
  <si>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</si>
  <si>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</si>
  <si>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</si>
  <si>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</si>
  <si>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</si>
  <si>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</si>
  <si>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</si>
  <si>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</si>
  <si>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</si>
  <si>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</si>
  <si>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</si>
  <si>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</si>
  <si>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</si>
  <si>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</si>
  <si>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</si>
  <si>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</si>
  <si>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</si>
  <si>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</si>
  <si>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</si>
  <si>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</si>
  <si>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</si>
  <si>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</si>
  <si>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</si>
  <si>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</si>
  <si>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</si>
  <si>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</si>
  <si>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</si>
  <si>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</si>
  <si>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</si>
  <si>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</si>
  <si>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</si>
  <si>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</si>
  <si>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</si>
  <si>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</si>
  <si>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</si>
  <si>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</si>
  <si>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</si>
  <si>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</si>
  <si>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</si>
  <si>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</si>
  <si>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</si>
  <si>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</si>
  <si>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</si>
  <si>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</si>
  <si>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</si>
  <si>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</si>
  <si>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</si>
  <si>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</si>
  <si>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</si>
  <si>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</si>
  <si>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</si>
  <si>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</si>
  <si>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</si>
  <si>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</si>
  <si>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</si>
  <si>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</si>
  <si>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</si>
  <si>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</si>
  <si>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</si>
  <si>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</si>
  <si>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</si>
  <si>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</si>
  <si>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</si>
  <si>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</si>
  <si>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</si>
  <si>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</si>
  <si>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</si>
  <si>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</si>
  <si>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</si>
  <si>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</si>
  <si>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</si>
  <si>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</si>
  <si>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</si>
  <si>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</si>
  <si>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</si>
  <si>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</si>
  <si>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</si>
  <si>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</si>
  <si>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</si>
  <si>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</si>
  <si>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</si>
  <si>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</si>
  <si>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</si>
  <si>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</si>
  <si>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</si>
  <si>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</si>
  <si>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</si>
  <si>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</si>
  <si>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</si>
  <si>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</si>
  <si>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</si>
  <si>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</si>
  <si>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</si>
  <si>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</si>
  <si>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</si>
  <si>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</si>
  <si>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</si>
  <si>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</si>
  <si>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</si>
  <si>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</si>
  <si>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</si>
  <si>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</si>
  <si>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</si>
  <si>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</si>
  <si>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</si>
  <si>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</si>
  <si>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</si>
  <si>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</si>
  <si>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</si>
  <si>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</si>
  <si>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</si>
  <si>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</si>
  <si>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</si>
  <si>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</si>
  <si>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</si>
  <si>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</si>
  <si>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</si>
  <si>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</si>
  <si>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</si>
  <si>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</si>
  <si>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</si>
  <si>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</si>
  <si>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</si>
  <si>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</si>
  <si>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</si>
  <si>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</si>
  <si>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</si>
  <si>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</si>
  <si>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</si>
  <si>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</si>
  <si>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</si>
  <si>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</si>
  <si>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</si>
  <si>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</si>
  <si>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</si>
  <si>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</si>
  <si>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</si>
  <si>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</si>
  <si>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</si>
  <si>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</si>
  <si>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</si>
  <si>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</si>
  <si>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</si>
  <si>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</si>
  <si>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</si>
  <si>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</si>
  <si>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</si>
  <si>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</si>
  <si>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</si>
  <si>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</si>
  <si>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</si>
  <si>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</si>
  <si>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</si>
  <si>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</si>
  <si>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</si>
  <si>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</si>
  <si>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</si>
  <si>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</si>
  <si>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</si>
  <si>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</si>
  <si>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</si>
  <si>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</si>
  <si>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</si>
  <si>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</si>
  <si>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</si>
  <si>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</si>
  <si>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</si>
  <si>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</si>
  <si>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</si>
  <si>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</si>
  <si>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</si>
  <si>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</si>
  <si>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</si>
  <si>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</si>
  <si>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</si>
  <si>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</si>
  <si>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</si>
  <si>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</si>
  <si>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</si>
  <si>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</si>
  <si>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</si>
  <si>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</si>
  <si>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</si>
  <si>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</si>
  <si>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</si>
  <si>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</si>
  <si>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</si>
  <si>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</si>
  <si>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</si>
  <si>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</si>
  <si>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</si>
  <si>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</si>
  <si>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</si>
  <si>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</si>
  <si>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</si>
  <si>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</si>
  <si>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</si>
  <si>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</si>
  <si>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</si>
  <si>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</si>
  <si>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</si>
  <si>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</si>
  <si>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</si>
  <si>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</si>
  <si>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</si>
  <si>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</si>
  <si>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</si>
  <si>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</si>
  <si>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</si>
  <si>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</si>
  <si>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</si>
  <si>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</si>
  <si>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</si>
  <si>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</si>
  <si>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</si>
  <si>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</si>
  <si>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</si>
  <si>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</si>
  <si>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</si>
  <si>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</si>
  <si>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</si>
  <si>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</si>
  <si>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</si>
  <si>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</si>
  <si>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</si>
  <si>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</si>
  <si>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</si>
  <si>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</si>
  <si>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</si>
  <si>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</si>
  <si>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</si>
  <si>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</si>
  <si>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</si>
  <si>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</si>
  <si>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</si>
  <si>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</si>
  <si>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</si>
  <si>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</si>
  <si>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</si>
  <si>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</si>
  <si>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</si>
  <si>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</si>
  <si>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</si>
  <si>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</si>
  <si>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</si>
  <si>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</si>
  <si>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</si>
  <si>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</si>
  <si>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</si>
  <si>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</si>
  <si>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</si>
  <si>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</si>
  <si>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</si>
  <si>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</si>
  <si>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</si>
  <si>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</si>
  <si>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</si>
  <si>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</si>
  <si>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</si>
  <si>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</si>
  <si>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</si>
  <si>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</si>
  <si>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</si>
  <si>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</si>
  <si>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</si>
  <si>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</si>
  <si>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</si>
  <si>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</si>
  <si>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</si>
  <si>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</si>
  <si>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</si>
  <si>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</si>
  <si>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</si>
  <si>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</si>
  <si>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</si>
  <si>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</si>
  <si>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</si>
  <si>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</si>
  <si>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</si>
  <si>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</si>
  <si>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</si>
  <si>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</si>
  <si>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</si>
  <si>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</si>
  <si>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</si>
  <si>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</si>
  <si>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</si>
  <si>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</si>
  <si>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</si>
  <si>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</si>
  <si>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</si>
  <si>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</si>
  <si>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</si>
  <si>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</si>
  <si>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</si>
  <si>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</si>
  <si>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</si>
  <si>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</si>
  <si>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</si>
  <si>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</si>
  <si>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</si>
  <si>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</si>
  <si>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</si>
  <si>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</si>
  <si>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</si>
  <si>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</si>
  <si>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</si>
  <si>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</si>
  <si>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</si>
  <si>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</si>
  <si>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</si>
  <si>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</si>
  <si>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</si>
  <si>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</si>
  <si>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</si>
  <si>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</si>
  <si>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</si>
  <si>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</si>
  <si>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</si>
  <si>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</si>
  <si>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</si>
  <si>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</si>
  <si>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</si>
  <si>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</si>
  <si>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</si>
  <si>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</si>
  <si>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</si>
  <si>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</si>
  <si>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</si>
  <si>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</si>
  <si>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</si>
  <si>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</si>
  <si>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</si>
  <si>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</si>
  <si>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</si>
  <si>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</si>
  <si>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</si>
  <si>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</si>
  <si>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</si>
  <si>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</si>
  <si>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</si>
  <si>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</si>
  <si>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</si>
  <si>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</si>
  <si>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</si>
  <si>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</si>
  <si>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</si>
  <si>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</si>
  <si>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</si>
  <si>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</si>
  <si>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</si>
  <si>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</si>
  <si>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</si>
  <si>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</si>
  <si>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</si>
  <si>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</si>
  <si>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</si>
  <si>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</si>
  <si>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</si>
  <si>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</si>
  <si>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</si>
  <si>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</si>
  <si>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</si>
  <si>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</si>
  <si>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</si>
  <si>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</si>
  <si>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</si>
  <si>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</si>
  <si>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</si>
  <si>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</si>
  <si>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</si>
  <si>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</si>
  <si>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</si>
  <si>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</si>
  <si>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</si>
  <si>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</si>
  <si>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</si>
  <si>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</si>
  <si>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</si>
  <si>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</si>
  <si>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</si>
  <si>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</si>
  <si>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</si>
  <si>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</si>
  <si>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</si>
  <si>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</si>
  <si>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</si>
  <si>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</si>
  <si>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</si>
  <si>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</si>
  <si>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</si>
  <si>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</si>
  <si>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</si>
  <si>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</si>
  <si>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</si>
  <si>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</si>
  <si>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</si>
  <si>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</si>
  <si>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</si>
  <si>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</si>
  <si>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</si>
  <si>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</si>
  <si>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</si>
  <si>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</si>
  <si>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</si>
  <si>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</si>
  <si>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</si>
  <si>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</si>
  <si>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</si>
  <si>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</si>
  <si>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</si>
  <si>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</si>
  <si>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</si>
  <si>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</si>
  <si>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</si>
  <si>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</si>
  <si>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</si>
  <si>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</si>
  <si>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</si>
  <si>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</si>
  <si>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</si>
  <si>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</si>
  <si>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</si>
  <si>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</si>
  <si>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</si>
  <si>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</si>
  <si>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</si>
  <si>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</si>
  <si>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</si>
  <si>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</si>
  <si>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</si>
  <si>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</si>
  <si>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</si>
  <si>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</si>
  <si>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</si>
  <si>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</si>
  <si>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</si>
  <si>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</si>
  <si>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</si>
  <si>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</si>
  <si>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</si>
  <si>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</si>
  <si>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</si>
  <si>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</si>
  <si>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</si>
  <si>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</si>
  <si>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</si>
  <si>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</si>
  <si>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</si>
  <si>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</si>
  <si>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</si>
  <si>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</si>
  <si>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</si>
  <si>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</si>
  <si>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</si>
  <si>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</si>
  <si>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</si>
  <si>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</si>
  <si>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</si>
  <si>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</si>
  <si>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</si>
  <si>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</si>
  <si>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</si>
  <si>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</si>
  <si>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</si>
  <si>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</si>
  <si>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</si>
  <si>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</si>
  <si>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</si>
  <si>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</si>
  <si>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</si>
  <si>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</si>
  <si>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</si>
  <si>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</si>
  <si>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</si>
  <si>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</si>
  <si>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</si>
  <si>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</si>
  <si>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</si>
  <si>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</si>
  <si>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</si>
  <si>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</si>
  <si>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</si>
  <si>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</si>
  <si>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</si>
  <si>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</si>
  <si>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</si>
  <si>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</si>
  <si>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</si>
  <si>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</si>
  <si>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</si>
  <si>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</si>
  <si>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</si>
  <si>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</si>
  <si>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</si>
  <si>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</si>
  <si>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</si>
  <si>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</si>
  <si>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</si>
  <si>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</si>
  <si>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</si>
  <si>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</si>
  <si>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</si>
  <si>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</si>
  <si>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</si>
  <si>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</si>
  <si>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</si>
  <si>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</si>
  <si>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</si>
  <si>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</si>
  <si>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</si>
  <si>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</si>
  <si>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</si>
  <si>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</si>
  <si>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</si>
  <si>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</si>
  <si>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</si>
  <si>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</si>
  <si>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</si>
  <si>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</si>
  <si>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</si>
  <si>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</si>
  <si>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</si>
  <si>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</si>
  <si>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</si>
  <si>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</si>
  <si>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</si>
  <si>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</si>
  <si>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</si>
  <si>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</si>
  <si>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</si>
  <si>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</si>
  <si>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</si>
  <si>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</si>
  <si>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</si>
  <si>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</si>
  <si>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</si>
  <si>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</si>
  <si>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</si>
  <si>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</si>
  <si>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</si>
  <si>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</si>
  <si>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</si>
  <si>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</si>
  <si>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</si>
  <si>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</si>
  <si>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</si>
  <si>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</si>
  <si>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</si>
  <si>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</si>
  <si>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</si>
  <si>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</si>
  <si>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</si>
  <si>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</si>
  <si>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</si>
  <si>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</si>
  <si>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</si>
  <si>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</si>
  <si>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</si>
  <si>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</si>
  <si>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</si>
  <si>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</si>
  <si>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</si>
  <si>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</si>
  <si>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</si>
  <si>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</si>
  <si>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</si>
  <si>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</si>
  <si>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</si>
  <si>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</si>
  <si>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</si>
  <si>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</si>
  <si>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</si>
  <si>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</si>
  <si>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</si>
  <si>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</si>
  <si>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</si>
  <si>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</si>
  <si>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</si>
  <si>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</si>
  <si>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</si>
  <si>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</si>
  <si>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</si>
  <si>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</si>
  <si>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</si>
  <si>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</si>
  <si>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</si>
  <si>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</si>
  <si>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</si>
  <si>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</si>
  <si>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</si>
  <si>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</si>
  <si>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</si>
  <si>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</si>
  <si>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</si>
  <si>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</si>
  <si>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</si>
  <si>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</si>
  <si>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</si>
  <si>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</si>
  <si>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</si>
  <si>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</si>
  <si>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</si>
  <si>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</si>
  <si>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</si>
  <si>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</si>
  <si>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</si>
  <si>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</si>
  <si>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</si>
  <si>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</si>
  <si>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</si>
  <si>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</si>
  <si>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</si>
  <si>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</si>
  <si>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</si>
  <si>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</si>
  <si>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</si>
  <si>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</si>
  <si>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</si>
  <si>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</si>
  <si>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</si>
  <si>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</si>
  <si>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</si>
  <si>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</si>
  <si>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</si>
  <si>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</si>
  <si>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</si>
  <si>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</si>
  <si>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</si>
  <si>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</si>
  <si>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</si>
  <si>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</si>
  <si>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</si>
  <si>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</si>
  <si>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</si>
  <si>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</si>
  <si>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</si>
  <si>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</si>
  <si>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</si>
  <si>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</si>
  <si>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</si>
  <si>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</si>
  <si>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</si>
  <si>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</si>
  <si>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</si>
  <si>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</si>
  <si>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</si>
  <si>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</si>
  <si>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</si>
  <si>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</si>
  <si>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</si>
  <si>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</si>
  <si>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</si>
  <si>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</si>
  <si>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</si>
  <si>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</si>
  <si>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</si>
  <si>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</si>
  <si>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</si>
  <si>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</si>
  <si>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</si>
  <si>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</si>
  <si>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</si>
  <si>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</si>
  <si>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</si>
  <si>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</si>
  <si>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</si>
  <si>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</si>
  <si>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</si>
  <si>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</si>
  <si>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</si>
  <si>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</si>
  <si>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</si>
  <si>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</si>
  <si>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</si>
  <si>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</si>
  <si>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</si>
  <si>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</si>
  <si>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</si>
  <si>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</si>
  <si>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</si>
  <si>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</si>
  <si>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</si>
  <si>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</si>
  <si>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</si>
  <si>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</si>
  <si>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</si>
  <si>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</si>
  <si>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</si>
  <si>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</si>
  <si>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</si>
  <si>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</si>
  <si>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</si>
  <si>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</si>
  <si>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</si>
  <si>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</si>
  <si>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</si>
  <si>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</si>
  <si>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</si>
  <si>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</si>
  <si>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</si>
  <si>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</si>
  <si>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</si>
  <si>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</si>
  <si>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</si>
  <si>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</si>
  <si>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</si>
  <si>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</si>
  <si>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</si>
  <si>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</si>
  <si>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</si>
  <si>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</si>
  <si>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</si>
  <si>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</si>
  <si>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</si>
  <si>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</si>
  <si>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</si>
  <si>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</si>
  <si>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</si>
  <si>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</si>
  <si>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</si>
  <si>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</si>
  <si>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</si>
  <si>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</si>
  <si>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</si>
  <si>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</si>
  <si>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</si>
  <si>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</si>
  <si>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</si>
  <si>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</si>
  <si>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</si>
  <si>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</si>
  <si>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</si>
  <si>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</si>
  <si>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</si>
  <si>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</si>
  <si>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</si>
  <si>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</si>
  <si>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</si>
  <si>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</si>
  <si>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</si>
  <si>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</si>
  <si>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</si>
  <si>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</si>
  <si>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</si>
  <si>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</si>
  <si>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</si>
  <si>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</si>
  <si>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</si>
  <si>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</si>
  <si>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</si>
  <si>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</si>
  <si>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</si>
  <si>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</si>
  <si>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</si>
  <si>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</si>
  <si>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</si>
  <si>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</si>
  <si>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</si>
  <si>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</si>
  <si>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</si>
  <si>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</si>
  <si>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</si>
  <si>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</si>
  <si>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</si>
  <si>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</si>
  <si>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</si>
  <si>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</si>
  <si>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</si>
  <si>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</si>
  <si>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</si>
  <si>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</si>
  <si>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</si>
  <si>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</si>
  <si>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</si>
  <si>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</si>
  <si>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</si>
  <si>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</si>
  <si>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</si>
  <si>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</si>
  <si>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</si>
  <si>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</si>
  <si>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</si>
  <si>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</si>
  <si>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</si>
  <si>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</si>
  <si>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</si>
  <si>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</si>
  <si>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</si>
  <si>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</si>
  <si>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</si>
  <si>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</si>
  <si>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</si>
  <si>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</si>
  <si>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</si>
  <si>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</si>
  <si>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</si>
  <si>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</si>
  <si>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</si>
  <si>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</si>
  <si>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</si>
  <si>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</si>
  <si>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</si>
  <si>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</si>
  <si>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</si>
  <si>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</si>
  <si>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</si>
  <si>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</si>
  <si>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</si>
  <si>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</si>
  <si>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</si>
  <si>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</si>
  <si>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</si>
  <si>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</si>
  <si>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</si>
  <si>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</si>
  <si>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</si>
  <si>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</si>
  <si>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</si>
  <si>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</si>
  <si>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</si>
  <si>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</si>
  <si>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</si>
  <si>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</si>
  <si>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</si>
  <si>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</si>
  <si>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</si>
  <si>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</si>
  <si>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</si>
  <si>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</si>
  <si>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</si>
  <si>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</si>
  <si>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</si>
  <si>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</si>
  <si>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</si>
  <si>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</si>
  <si>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</si>
  <si>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</si>
  <si>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</si>
  <si>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</si>
  <si>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</si>
  <si>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</si>
  <si>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</si>
  <si>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</si>
  <si>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</si>
  <si>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</si>
  <si>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</si>
  <si>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</si>
  <si>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</si>
  <si>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</si>
  <si>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</si>
  <si>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</si>
  <si>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</si>
  <si>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</si>
  <si>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</si>
  <si>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</si>
  <si>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</si>
  <si>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</si>
  <si>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</si>
  <si>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</si>
  <si>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</si>
  <si>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</si>
  <si>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</si>
  <si>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</si>
  <si>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</si>
  <si>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</si>
  <si>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</si>
  <si>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</si>
  <si>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</si>
  <si>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</si>
  <si>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</si>
  <si>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</si>
  <si>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</si>
  <si>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</si>
  <si>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</si>
  <si>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</si>
  <si>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</si>
  <si>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</si>
  <si>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</si>
  <si>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</si>
  <si>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</si>
  <si>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</si>
  <si>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</si>
  <si>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</si>
  <si>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</si>
  <si>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</si>
  <si>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</si>
  <si>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</si>
  <si>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</si>
  <si>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</si>
  <si>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</si>
  <si>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</si>
  <si>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</si>
  <si>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</si>
  <si>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</si>
  <si>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</si>
  <si>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</si>
  <si>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</si>
  <si>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</si>
  <si>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</si>
  <si>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</si>
  <si>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</si>
  <si>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</si>
  <si>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</si>
  <si>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</si>
  <si>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</si>
  <si>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</si>
  <si>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</si>
  <si>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</si>
  <si>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</si>
  <si>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</si>
  <si>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</si>
  <si>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</si>
  <si>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</si>
  <si>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</si>
  <si>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</si>
  <si>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</si>
  <si>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</si>
  <si>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</si>
  <si>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</si>
  <si>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</si>
  <si>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</si>
  <si>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</si>
  <si>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</si>
  <si>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</si>
  <si>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</si>
  <si>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</si>
  <si>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</si>
  <si>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</si>
  <si>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</si>
  <si>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</si>
  <si>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</si>
  <si>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</si>
  <si>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</si>
  <si>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</si>
  <si>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</si>
  <si>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</si>
  <si>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</si>
  <si>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</si>
  <si>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</si>
  <si>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</si>
  <si>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</si>
  <si>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</si>
  <si>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</si>
  <si>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</si>
  <si>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</si>
  <si>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</si>
  <si>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</si>
  <si>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</si>
  <si>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</si>
  <si>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</si>
  <si>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</si>
  <si>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</si>
  <si>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</si>
  <si>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</si>
  <si>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</si>
  <si>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</si>
  <si>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</si>
  <si>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</si>
  <si>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</si>
  <si>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</si>
  <si>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</si>
  <si>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</si>
  <si>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</si>
  <si>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</si>
  <si>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</si>
  <si>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</si>
  <si>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</si>
  <si>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</si>
  <si>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</si>
  <si>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</si>
  <si>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</si>
  <si>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</si>
  <si>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</si>
  <si>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</si>
  <si>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</si>
  <si>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</si>
  <si>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</si>
  <si>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</si>
  <si>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</si>
  <si>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</si>
  <si>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</si>
  <si>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</si>
  <si>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</si>
  <si>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</si>
  <si>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</si>
  <si>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</si>
  <si>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</si>
  <si>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</si>
  <si>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</si>
  <si>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</si>
  <si>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</si>
  <si>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</si>
  <si>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</si>
  <si>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</si>
  <si>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</si>
  <si>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</si>
  <si>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</si>
  <si>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</si>
  <si>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</si>
  <si>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</si>
  <si>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</si>
  <si>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</si>
  <si>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</si>
  <si>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</si>
  <si>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</si>
  <si>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</si>
  <si>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</si>
  <si>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</si>
  <si>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</si>
  <si>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</si>
  <si>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</si>
  <si>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</si>
  <si>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</si>
  <si>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</si>
  <si>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</si>
  <si>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</si>
  <si>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</si>
  <si>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</si>
  <si>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</si>
  <si>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</si>
  <si>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</si>
  <si>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</si>
  <si>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</si>
  <si>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</si>
  <si>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</si>
  <si>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</si>
  <si>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</si>
  <si>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</si>
  <si>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</si>
  <si>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</si>
  <si>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</si>
  <si>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</si>
  <si>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</si>
  <si>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</si>
  <si>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</si>
  <si>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</si>
  <si>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</si>
  <si>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</si>
  <si>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</si>
  <si>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</si>
  <si>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</si>
  <si>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</si>
  <si>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</si>
  <si>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</si>
  <si>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</si>
  <si>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</si>
  <si>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</si>
  <si>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</si>
  <si>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</si>
  <si>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</si>
  <si>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</si>
  <si>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</si>
  <si>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</si>
  <si>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</si>
  <si>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</si>
  <si>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</si>
  <si>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</si>
  <si>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</si>
  <si>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</si>
  <si>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</si>
  <si>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</si>
  <si>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</si>
  <si>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</si>
  <si>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</si>
  <si>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</si>
  <si>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</si>
  <si>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</si>
  <si>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</si>
  <si>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</si>
  <si>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</si>
  <si>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</si>
  <si>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</si>
  <si>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</si>
  <si>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</si>
  <si>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</si>
  <si>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</si>
  <si>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</si>
  <si>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</si>
  <si>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</si>
  <si>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</si>
  <si>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</si>
  <si>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</si>
  <si>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</si>
  <si>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</si>
  <si>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</si>
  <si>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</si>
  <si>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</si>
  <si>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</si>
  <si>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</si>
  <si>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</si>
  <si>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</si>
  <si>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</si>
  <si>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</si>
  <si>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</si>
  <si>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</si>
  <si>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</si>
  <si>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</si>
  <si>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</si>
  <si>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</si>
  <si>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</si>
  <si>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</si>
  <si>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</si>
  <si>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</si>
  <si>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</si>
  <si>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</si>
  <si>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</si>
  <si>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</si>
  <si>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</si>
  <si>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</si>
  <si>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</si>
  <si>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</si>
  <si>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</si>
  <si>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</si>
  <si>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</si>
  <si>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</si>
  <si>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</si>
  <si>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</si>
  <si>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</si>
  <si>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</si>
  <si>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</si>
  <si>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</si>
  <si>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</si>
  <si>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</si>
  <si>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</si>
  <si>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</si>
  <si>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</si>
  <si>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</si>
  <si>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</si>
  <si>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</si>
  <si>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</si>
  <si>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</si>
  <si>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</si>
  <si>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</si>
  <si>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</si>
  <si>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</si>
  <si>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</si>
  <si>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</si>
  <si>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</si>
  <si>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</si>
  <si>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</si>
  <si>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</si>
  <si>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</si>
  <si>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</si>
  <si>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</si>
  <si>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</si>
  <si>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</si>
  <si>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</si>
  <si>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</si>
  <si>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</si>
  <si>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</si>
  <si>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</si>
  <si>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</si>
  <si>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</si>
  <si>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</si>
  <si>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</si>
  <si>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</si>
  <si>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</si>
  <si>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</si>
  <si>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</si>
  <si>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</si>
  <si>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</si>
  <si>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</si>
  <si>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</si>
  <si>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</si>
  <si>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</si>
  <si>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</si>
  <si>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</si>
  <si>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</si>
  <si>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</si>
  <si>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</si>
  <si>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</si>
  <si>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</si>
  <si>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</si>
  <si>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</si>
  <si>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</si>
  <si>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</si>
  <si>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</si>
  <si>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</si>
  <si>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</si>
  <si>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</si>
  <si>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</si>
  <si>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</si>
  <si>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</si>
  <si>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</si>
  <si>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</si>
  <si>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</si>
  <si>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</si>
  <si>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</si>
  <si>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</si>
  <si>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</si>
  <si>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</si>
  <si>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</si>
  <si>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</si>
  <si>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</si>
  <si>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</si>
  <si>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</si>
  <si>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</si>
  <si>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</si>
  <si>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</si>
  <si>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</si>
  <si>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</si>
  <si>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</si>
  <si>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</si>
  <si>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</si>
  <si>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</si>
  <si>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</si>
  <si>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</si>
  <si>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</si>
  <si>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</si>
  <si>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</si>
  <si>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</si>
  <si>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</si>
  <si>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</si>
  <si>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</si>
  <si>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</si>
  <si>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</si>
  <si>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</si>
  <si>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</si>
  <si>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</si>
  <si>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</si>
  <si>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</si>
  <si>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</si>
  <si>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</si>
  <si>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</si>
  <si>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</si>
  <si>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</si>
  <si>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</si>
  <si>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</si>
  <si>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</si>
  <si>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</si>
  <si>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</si>
  <si>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</si>
  <si>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</si>
  <si>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</si>
  <si>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</si>
  <si>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</si>
  <si>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</si>
  <si>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</si>
  <si>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</si>
  <si>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</si>
  <si>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</si>
  <si>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</si>
  <si>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</si>
  <si>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</si>
  <si>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</si>
  <si>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</si>
  <si>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</si>
  <si>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</si>
  <si>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</si>
  <si>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</si>
  <si>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</si>
  <si>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</si>
  <si>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</si>
  <si>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</si>
  <si>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</si>
  <si>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</si>
  <si>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</si>
  <si>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</si>
  <si>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</si>
  <si>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</si>
  <si>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</si>
  <si>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</si>
  <si>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</si>
  <si>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</si>
  <si>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</si>
  <si>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</si>
  <si>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</si>
  <si>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</si>
  <si>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</si>
  <si>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</si>
  <si>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</si>
  <si>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</si>
  <si>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</si>
  <si>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</si>
  <si>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</si>
  <si>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</si>
  <si>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</si>
  <si>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</si>
  <si>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</si>
  <si>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</si>
  <si>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</si>
  <si>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</si>
  <si>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</si>
  <si>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</si>
  <si>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</si>
  <si>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</si>
  <si>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</si>
  <si>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</si>
  <si>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</si>
  <si>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</si>
  <si>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</si>
  <si>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</si>
  <si>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</si>
  <si>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</si>
  <si>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</si>
  <si>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</si>
  <si>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</si>
  <si>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</si>
  <si>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</si>
  <si>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</si>
  <si>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</si>
  <si>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</si>
  <si>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</si>
  <si>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</si>
  <si>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</si>
  <si>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</si>
  <si>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</si>
  <si>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</si>
  <si>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</si>
  <si>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</si>
  <si>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</si>
  <si>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</si>
  <si>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</si>
  <si>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</si>
  <si>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</si>
  <si>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</si>
  <si>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</si>
  <si>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</si>
  <si>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</si>
  <si>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</si>
  <si>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</si>
  <si>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</si>
  <si>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</si>
  <si>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</si>
  <si>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</si>
  <si>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</si>
  <si>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</si>
  <si>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</si>
  <si>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</si>
  <si>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</si>
  <si>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</si>
  <si>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</si>
  <si>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</si>
  <si>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</si>
  <si>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</si>
  <si>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</si>
  <si>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</si>
  <si>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</si>
  <si>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</si>
  <si>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</si>
  <si>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</si>
  <si>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</si>
  <si>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</si>
  <si>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</si>
  <si>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</si>
  <si>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</si>
  <si>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</si>
  <si>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</si>
  <si>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</si>
  <si>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</si>
  <si>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</si>
  <si>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</si>
  <si>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</si>
  <si>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</si>
  <si>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</si>
  <si>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</si>
  <si>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</si>
  <si>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</si>
  <si>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</si>
  <si>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</si>
  <si>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</si>
  <si>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</si>
  <si>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</si>
  <si>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</si>
  <si>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</si>
  <si>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</si>
  <si>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</si>
  <si>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</si>
  <si>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</si>
  <si>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</si>
  <si>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</si>
  <si>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</si>
  <si>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</si>
  <si>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</si>
  <si>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</si>
  <si>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</si>
  <si>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</si>
  <si>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</si>
  <si>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</si>
  <si>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</si>
  <si>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</si>
  <si>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</si>
  <si>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</si>
  <si>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</si>
  <si>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</si>
  <si>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</si>
  <si>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</si>
  <si>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</si>
  <si>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</si>
  <si>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</si>
  <si>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</si>
  <si>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</si>
  <si>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</si>
  <si>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</si>
  <si>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</si>
  <si>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</si>
  <si>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</si>
  <si>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</si>
  <si>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</si>
  <si>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</si>
  <si>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</si>
  <si>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</si>
  <si>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</si>
  <si>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</si>
  <si>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</si>
  <si>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</si>
  <si>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</si>
  <si>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</si>
  <si>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</si>
  <si>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</si>
  <si>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</si>
  <si>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</si>
  <si>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</si>
  <si>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</si>
  <si>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</si>
  <si>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</si>
  <si>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</si>
  <si>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</si>
  <si>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</si>
  <si>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</si>
  <si>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</si>
  <si>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</si>
  <si>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</si>
  <si>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</si>
  <si>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</si>
  <si>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</si>
  <si>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</si>
  <si>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</si>
  <si>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</si>
  <si>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</si>
  <si>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</si>
  <si>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</si>
  <si>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</si>
  <si>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</si>
  <si>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</si>
  <si>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</si>
  <si>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</si>
  <si>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</si>
  <si>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</si>
  <si>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</si>
  <si>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</si>
  <si>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</si>
  <si>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</si>
  <si>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</si>
  <si>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</si>
  <si>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</si>
  <si>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</si>
  <si>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</si>
  <si>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</si>
  <si>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</si>
  <si>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</si>
  <si>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</si>
  <si>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</si>
  <si>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</si>
  <si>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</si>
  <si>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</si>
  <si>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</si>
  <si>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</si>
  <si>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</si>
  <si>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</si>
  <si>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</si>
  <si>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</si>
  <si>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</si>
  <si>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</si>
  <si>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</si>
  <si>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</si>
  <si>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</si>
  <si>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</si>
  <si>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</si>
  <si>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</si>
  <si>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</si>
  <si>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</si>
  <si>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</si>
  <si>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</si>
  <si>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</si>
  <si>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</si>
  <si>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</si>
  <si>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</si>
  <si>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</si>
  <si>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</si>
  <si>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</si>
  <si>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</si>
  <si>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</si>
  <si>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</si>
  <si>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</si>
  <si>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</si>
  <si>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</si>
  <si>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</si>
  <si>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</si>
  <si>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</si>
  <si>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</si>
  <si>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</si>
  <si>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</si>
  <si>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</si>
  <si>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</si>
  <si>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</si>
  <si>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</si>
  <si>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</si>
  <si>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</si>
  <si>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</si>
  <si>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</si>
  <si>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</si>
  <si>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</si>
  <si>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</si>
  <si>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</si>
  <si>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</si>
  <si>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</si>
  <si>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</si>
  <si>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</si>
  <si>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</si>
  <si>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</si>
  <si>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</si>
  <si>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</si>
  <si>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</si>
  <si>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</si>
  <si>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</si>
  <si>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</si>
  <si>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</si>
  <si>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</si>
  <si>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</si>
  <si>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</si>
  <si>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</si>
  <si>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</si>
  <si>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</si>
  <si>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</si>
  <si>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</si>
  <si>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</si>
  <si>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</si>
  <si>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</si>
  <si>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</si>
  <si>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</si>
  <si>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</si>
  <si>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</si>
  <si>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</si>
  <si>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</si>
  <si>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</si>
  <si>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</si>
  <si>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</si>
  <si>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</si>
  <si>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</si>
  <si>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</si>
  <si>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</si>
  <si>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</si>
  <si>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</si>
  <si>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</si>
  <si>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</si>
  <si>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</si>
  <si>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</si>
  <si>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</si>
  <si>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</si>
  <si>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</si>
  <si>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</si>
  <si>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</si>
  <si>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</si>
  <si>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</si>
  <si>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</si>
  <si>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</si>
  <si>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</si>
  <si>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</si>
  <si>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</si>
  <si>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</si>
  <si>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</si>
  <si>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</si>
  <si>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</si>
  <si>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</si>
  <si>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</si>
  <si>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</si>
  <si>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</si>
  <si>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</si>
  <si>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</si>
  <si>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</si>
  <si>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</si>
  <si>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</si>
  <si>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</si>
  <si>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</si>
  <si>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</si>
  <si>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</si>
  <si>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</si>
  <si>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</si>
  <si>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</si>
  <si>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</si>
  <si>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</si>
  <si>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</si>
  <si>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</si>
  <si>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</si>
  <si>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</si>
  <si>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</si>
  <si>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</si>
  <si>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</si>
  <si>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</si>
  <si>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</si>
  <si>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</si>
  <si>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</si>
  <si>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</si>
  <si>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</si>
  <si>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</si>
  <si>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</si>
  <si>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</si>
  <si>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</si>
  <si>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</si>
  <si>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</si>
  <si>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</si>
  <si>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</si>
  <si>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</si>
  <si>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</si>
  <si>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</si>
  <si>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</si>
  <si>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</si>
  <si>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</si>
  <si>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</si>
  <si>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</si>
  <si>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</si>
  <si>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</si>
  <si>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</si>
  <si>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</si>
  <si>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</si>
  <si>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</si>
  <si>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</si>
  <si>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</si>
  <si>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</si>
  <si>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</si>
  <si>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</si>
  <si>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</si>
  <si>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</si>
  <si>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</si>
  <si>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</si>
  <si>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</si>
  <si>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</si>
  <si>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</si>
  <si>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</si>
  <si>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</si>
  <si>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</si>
  <si>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</si>
  <si>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</si>
  <si>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</si>
  <si>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</si>
  <si>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</si>
  <si>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</si>
  <si>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</si>
  <si>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</si>
  <si>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</si>
  <si>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</si>
  <si>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</si>
  <si>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</si>
  <si>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</si>
  <si>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</si>
  <si>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</si>
  <si>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</si>
  <si>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</si>
  <si>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</si>
  <si>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</si>
  <si>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</si>
  <si>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</si>
  <si>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</si>
  <si>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</si>
  <si>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</si>
  <si>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</si>
  <si>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</si>
  <si>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</si>
  <si>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</si>
  <si>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</si>
  <si>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</si>
  <si>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</si>
  <si>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</si>
  <si>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</si>
  <si>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</si>
  <si>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</si>
  <si>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</si>
  <si>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</si>
  <si>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</si>
  <si>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</si>
  <si>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</si>
  <si>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</si>
  <si>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</si>
  <si>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</si>
  <si>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</si>
  <si>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</si>
  <si>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</si>
  <si>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</si>
  <si>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</si>
  <si>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</si>
  <si>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</si>
  <si>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</si>
  <si>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</si>
  <si>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</si>
  <si>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</si>
  <si>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</si>
  <si>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</si>
  <si>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</si>
  <si>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</si>
  <si>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</si>
  <si>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</si>
  <si>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</si>
  <si>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</si>
  <si>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</si>
  <si>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</si>
  <si>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</si>
  <si>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</si>
  <si>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</si>
  <si>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</si>
  <si>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</si>
  <si>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</si>
  <si>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</si>
  <si>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</si>
  <si>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</si>
  <si>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</si>
  <si>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</si>
  <si>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</si>
  <si>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</si>
  <si>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</si>
  <si>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</si>
  <si>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</si>
  <si>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</si>
  <si>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</si>
  <si>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</si>
  <si>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</si>
  <si>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</si>
  <si>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</si>
  <si>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</si>
  <si>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</si>
  <si>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</si>
  <si>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</si>
  <si>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</si>
  <si>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</si>
  <si>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</si>
  <si>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</si>
  <si>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</si>
  <si>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</si>
  <si>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</si>
  <si>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</si>
  <si>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</si>
  <si>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</si>
  <si>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</si>
  <si>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</si>
  <si>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</si>
  <si>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</si>
  <si>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</si>
  <si>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</si>
  <si>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</si>
  <si>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</si>
  <si>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</si>
  <si>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</si>
  <si>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</si>
  <si>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</si>
  <si>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</si>
  <si>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</si>
  <si>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</si>
  <si>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</si>
  <si>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</si>
  <si>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</si>
  <si>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</si>
  <si>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</si>
  <si>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</si>
  <si>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</si>
  <si>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</si>
  <si>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</si>
  <si>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</si>
  <si>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</si>
  <si>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</si>
  <si>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</si>
  <si>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</si>
  <si>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</si>
  <si>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</si>
  <si>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</si>
  <si>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</si>
  <si>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</si>
  <si>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</si>
  <si>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</si>
  <si>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</si>
  <si>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</si>
  <si>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</si>
  <si>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</si>
  <si>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</si>
  <si>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</si>
  <si>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</si>
  <si>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</si>
  <si>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</si>
  <si>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</si>
  <si>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</si>
  <si>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</si>
  <si>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</si>
  <si>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</si>
  <si>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</si>
  <si>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</si>
  <si>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</si>
  <si>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</si>
  <si>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</si>
  <si>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</si>
  <si>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</si>
  <si>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</si>
  <si>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</si>
  <si>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</si>
  <si>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</si>
  <si>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</si>
  <si>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</si>
  <si>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</si>
  <si>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</si>
  <si>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</si>
  <si>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</si>
  <si>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</si>
  <si>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</si>
  <si>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</si>
  <si>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</si>
  <si>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</si>
  <si>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</si>
  <si>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</si>
  <si>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</si>
  <si>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</si>
  <si>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</si>
  <si>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</si>
  <si>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</si>
  <si>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</si>
  <si>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</si>
  <si>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</si>
  <si>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</si>
  <si>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</si>
  <si>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</si>
  <si>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</si>
  <si>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</si>
  <si>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</si>
  <si>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</si>
  <si>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</si>
  <si>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</si>
  <si>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</si>
  <si>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</si>
  <si>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</si>
  <si>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</si>
  <si>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</si>
  <si>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</si>
  <si>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</si>
  <si>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</si>
  <si>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</si>
  <si>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</si>
  <si>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</si>
  <si>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</si>
  <si>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</si>
  <si>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</si>
  <si>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</si>
  <si>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</si>
  <si>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</si>
  <si>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</si>
  <si>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</si>
  <si>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</si>
  <si>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</si>
  <si>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</si>
  <si>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</si>
  <si>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</si>
  <si>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</si>
  <si>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</si>
  <si>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</si>
  <si>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</si>
  <si>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</si>
  <si>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</si>
  <si>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</si>
  <si>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</si>
  <si>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</si>
  <si>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</si>
  <si>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</si>
  <si>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</si>
  <si>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</si>
  <si>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</si>
  <si>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</si>
  <si>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</si>
  <si>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</si>
  <si>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</si>
  <si>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</si>
  <si>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</si>
  <si>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</si>
  <si>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</si>
  <si>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</si>
  <si>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</si>
  <si>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</si>
  <si>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</si>
  <si>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</si>
  <si>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</si>
  <si>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</si>
  <si>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</si>
  <si>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</si>
  <si>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</si>
  <si>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</si>
  <si>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</si>
  <si>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</si>
  <si>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</si>
  <si>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</si>
  <si>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</si>
  <si>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</si>
  <si>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</si>
  <si>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</si>
  <si>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</si>
  <si>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</si>
  <si>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</si>
  <si>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</si>
  <si>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</si>
  <si>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</si>
  <si>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</si>
  <si>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</si>
  <si>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</si>
  <si>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</si>
  <si>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</si>
  <si>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</si>
  <si>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</si>
  <si>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</si>
  <si>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</si>
  <si>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</si>
  <si>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</si>
  <si>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</si>
  <si>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</si>
  <si>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</si>
  <si>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</si>
  <si>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</si>
  <si>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</si>
  <si>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</si>
  <si>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</si>
  <si>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</si>
  <si>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</si>
  <si>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</si>
  <si>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</si>
  <si>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</si>
  <si>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</si>
  <si>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</si>
  <si>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</si>
  <si>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</si>
  <si>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</si>
  <si>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</si>
  <si>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</si>
  <si>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</si>
  <si>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</si>
  <si>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</si>
  <si>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</si>
  <si>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</si>
  <si>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</si>
  <si>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</si>
  <si>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</si>
  <si>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</si>
  <si>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</si>
  <si>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</si>
  <si>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</si>
  <si>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</si>
  <si>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</si>
  <si>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</si>
  <si>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</si>
  <si>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</si>
  <si>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</si>
  <si>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</si>
  <si>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</si>
  <si>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</si>
  <si>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</si>
  <si>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</si>
  <si>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</si>
  <si>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</si>
  <si>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</si>
  <si>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</si>
  <si>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</si>
  <si>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</si>
  <si>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</si>
  <si>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</si>
  <si>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</si>
  <si>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</si>
  <si>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</si>
  <si>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</si>
  <si>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</si>
  <si>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</si>
  <si>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</si>
  <si>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</si>
  <si>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</si>
  <si>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</si>
  <si>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</si>
  <si>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</si>
  <si>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</si>
  <si>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</si>
  <si>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</si>
  <si>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</si>
  <si>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</si>
  <si>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</si>
  <si>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</si>
  <si>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</si>
  <si>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</si>
  <si>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</si>
  <si>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</si>
  <si>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</si>
  <si>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</si>
  <si>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</si>
  <si>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</si>
  <si>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</si>
  <si>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</si>
  <si>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</si>
  <si>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</si>
  <si>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</si>
  <si>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</si>
  <si>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</si>
  <si>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</si>
  <si>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</si>
  <si>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</si>
  <si>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</si>
  <si>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</si>
  <si>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</si>
  <si>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</si>
  <si>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</si>
  <si>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</si>
  <si>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</si>
  <si>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</si>
  <si>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</si>
  <si>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</si>
  <si>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</si>
  <si>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</si>
  <si>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</si>
  <si>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</si>
  <si>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</si>
  <si>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</si>
  <si>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</si>
  <si>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</si>
  <si>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</si>
  <si>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</si>
  <si>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</si>
  <si>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</si>
  <si>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</si>
  <si>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</si>
  <si>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</si>
  <si>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</si>
  <si>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</si>
  <si>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</si>
  <si>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</si>
  <si>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</si>
  <si>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</si>
  <si>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</si>
  <si>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</si>
  <si>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</si>
  <si>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</si>
  <si>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</si>
  <si>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</si>
  <si>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</si>
  <si>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</si>
  <si>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</si>
  <si>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</si>
  <si>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</si>
  <si>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</si>
  <si>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</si>
  <si>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</si>
  <si>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</si>
  <si>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</si>
  <si>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</si>
  <si>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</si>
  <si>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</si>
  <si>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</si>
  <si>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</si>
  <si>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</si>
  <si>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</si>
  <si>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</si>
  <si>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</si>
  <si>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</si>
  <si>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</si>
  <si>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</si>
  <si>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</si>
  <si>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</si>
  <si>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</si>
  <si>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</si>
  <si>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</si>
  <si>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</si>
  <si>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</si>
  <si>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</si>
  <si>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</si>
  <si>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</si>
  <si>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</si>
  <si>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</si>
  <si>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</si>
  <si>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</si>
  <si>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</si>
  <si>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</si>
  <si>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</si>
  <si>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</si>
  <si>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</si>
  <si>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</si>
  <si>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</si>
  <si>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</si>
  <si>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</si>
  <si>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</si>
  <si>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</si>
  <si>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</si>
  <si>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</si>
  <si>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</si>
  <si>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</si>
  <si>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</si>
  <si>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</si>
  <si>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</si>
  <si>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</si>
  <si>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</si>
  <si>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</si>
  <si>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</si>
  <si>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</si>
  <si>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</si>
  <si>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</si>
  <si>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</si>
  <si>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</si>
  <si>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</si>
  <si>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</si>
  <si>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</si>
  <si>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</si>
  <si>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</si>
  <si>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</si>
  <si>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</si>
  <si>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</si>
  <si>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</si>
  <si>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</si>
  <si>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</si>
  <si>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</si>
  <si>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</si>
  <si>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</si>
  <si>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</si>
  <si>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</si>
  <si>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</si>
  <si>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</si>
  <si>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</si>
  <si>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</si>
  <si>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</si>
  <si>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</si>
  <si>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</si>
  <si>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</si>
  <si>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</si>
  <si>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</si>
  <si>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</si>
  <si>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</si>
  <si>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</si>
  <si>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</si>
  <si>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</si>
  <si>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</si>
  <si>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</si>
  <si>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</si>
  <si>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</si>
  <si>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</si>
  <si>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</si>
  <si>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</si>
  <si>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</si>
  <si>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</si>
  <si>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</si>
  <si>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</si>
  <si>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</si>
  <si>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</si>
  <si>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</si>
  <si>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</si>
  <si>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</si>
  <si>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</si>
  <si>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</si>
  <si>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</si>
  <si>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</si>
  <si>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</si>
  <si>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</si>
  <si>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</si>
  <si>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</si>
  <si>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</si>
  <si>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</si>
  <si>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</si>
  <si>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</si>
  <si>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</si>
  <si>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</si>
  <si>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</si>
  <si>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</si>
  <si>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</si>
  <si>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</si>
  <si>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</si>
  <si>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</si>
  <si>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</si>
  <si>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</si>
  <si>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</si>
  <si>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</si>
  <si>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</si>
  <si>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</si>
  <si>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</si>
  <si>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</si>
  <si>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</si>
  <si>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</si>
  <si>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</si>
  <si>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</si>
  <si>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</si>
  <si>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</si>
  <si>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</si>
  <si>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</si>
  <si>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</si>
  <si>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</si>
  <si>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</si>
  <si>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</si>
  <si>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</si>
  <si>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</si>
  <si>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</si>
  <si>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</si>
  <si>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</si>
  <si>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</si>
  <si>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</si>
  <si>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</si>
  <si>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</si>
  <si>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</si>
  <si>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</si>
  <si>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</si>
  <si>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</si>
  <si>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</si>
  <si>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</si>
  <si>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</si>
  <si>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</si>
  <si>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</si>
  <si>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</si>
  <si>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</si>
  <si>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</si>
  <si>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</si>
  <si>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</si>
  <si>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</si>
  <si>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</si>
  <si>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</si>
  <si>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</si>
  <si>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</si>
  <si>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</si>
  <si>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</si>
  <si>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</si>
  <si>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</si>
  <si>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</si>
  <si>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</si>
  <si>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</si>
  <si>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</si>
  <si>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</si>
  <si>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</si>
  <si>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</si>
  <si>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</si>
  <si>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</si>
  <si>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</si>
  <si>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</si>
  <si>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</si>
  <si>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</si>
  <si>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</si>
  <si>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</si>
  <si>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</si>
  <si>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</si>
  <si>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</si>
  <si>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</si>
  <si>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</si>
  <si>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</si>
  <si>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</si>
  <si>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</si>
  <si>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</si>
  <si>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</si>
  <si>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</si>
  <si>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</si>
  <si>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</si>
  <si>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</si>
  <si>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</si>
  <si>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</si>
  <si>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</si>
  <si>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</si>
  <si>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</si>
  <si>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</si>
  <si>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</si>
  <si>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</si>
  <si>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</si>
  <si>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</si>
  <si>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</si>
  <si>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</si>
  <si>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</si>
  <si>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</si>
  <si>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</si>
  <si>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</si>
  <si>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</si>
  <si>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</si>
  <si>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</si>
  <si>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</si>
  <si>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</si>
  <si>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</si>
  <si>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</si>
  <si>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</si>
  <si>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</si>
  <si>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</si>
  <si>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</si>
  <si>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</si>
  <si>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</si>
  <si>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</si>
  <si>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</si>
  <si>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</si>
  <si>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</si>
  <si>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</si>
  <si>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</si>
  <si>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</si>
  <si>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</si>
  <si>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</si>
  <si>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</si>
  <si>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</si>
  <si>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</si>
  <si>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</si>
  <si>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</si>
  <si>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</si>
  <si>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</si>
  <si>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</si>
  <si>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</si>
  <si>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</si>
  <si>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</si>
  <si>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</si>
  <si>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</si>
  <si>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</si>
  <si>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</si>
  <si>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</si>
  <si>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</si>
  <si>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</si>
  <si>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</si>
  <si>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</si>
  <si>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</si>
  <si>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</si>
  <si>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</si>
  <si>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</si>
  <si>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</si>
  <si>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</si>
  <si>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</si>
  <si>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</si>
  <si>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</si>
  <si>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</si>
  <si>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</si>
  <si>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</si>
  <si>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</si>
  <si>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</si>
  <si>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</si>
  <si>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</si>
  <si>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</si>
  <si>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</si>
  <si>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</si>
  <si>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</si>
  <si>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</si>
  <si>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</si>
  <si>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</si>
  <si>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</si>
  <si>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</si>
  <si>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</si>
  <si>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</si>
  <si>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</si>
  <si>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</si>
  <si>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</si>
  <si>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</si>
  <si>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</si>
  <si>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</si>
  <si>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</si>
  <si>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</si>
  <si>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</si>
  <si>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</si>
  <si>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</si>
  <si>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</si>
  <si>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</si>
  <si>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</si>
  <si>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</si>
  <si>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</si>
  <si>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</si>
  <si>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</si>
  <si>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</si>
  <si>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</si>
  <si>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</si>
  <si>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</si>
  <si>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</si>
  <si>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</si>
  <si>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</si>
  <si>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</si>
  <si>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</si>
  <si>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</si>
  <si>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</si>
  <si>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</si>
  <si>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</si>
  <si>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</si>
  <si>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</si>
  <si>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</si>
  <si>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</si>
  <si>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</si>
  <si>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</si>
  <si>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</si>
  <si>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</si>
  <si>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</si>
  <si>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</si>
  <si>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</si>
  <si>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</si>
  <si>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</si>
  <si>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</si>
  <si>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</si>
  <si>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</si>
  <si>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</si>
  <si>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</si>
  <si>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</si>
  <si>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</si>
  <si>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</si>
  <si>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</si>
  <si>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</si>
  <si>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</si>
  <si>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</si>
  <si>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</si>
  <si>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</si>
  <si>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</si>
  <si>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</si>
  <si>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</si>
  <si>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</si>
  <si>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</si>
  <si>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</si>
  <si>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</si>
  <si>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</si>
  <si>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</si>
  <si>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</si>
  <si>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</si>
  <si>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</si>
  <si>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</si>
  <si>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</si>
  <si>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</si>
  <si>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</si>
  <si>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</si>
  <si>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</si>
  <si>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</si>
  <si>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</si>
  <si>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</si>
  <si>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</si>
  <si>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</si>
  <si>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</si>
  <si>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</si>
  <si>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</si>
  <si>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</si>
  <si>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</si>
  <si>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</si>
  <si>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</si>
  <si>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</si>
  <si>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</si>
  <si>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</si>
  <si>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</si>
  <si>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</si>
  <si>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</si>
  <si>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</si>
  <si>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</si>
  <si>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</si>
  <si>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</si>
  <si>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</si>
  <si>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</si>
  <si>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</si>
  <si>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</si>
  <si>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</si>
  <si>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</si>
  <si>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</si>
  <si>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</si>
  <si>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</si>
  <si>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</si>
  <si>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</si>
  <si>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</si>
  <si>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</si>
  <si>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</si>
  <si>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</si>
  <si>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</si>
  <si>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</si>
  <si>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</si>
  <si>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</si>
  <si>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</si>
  <si>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</si>
  <si>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</si>
  <si>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</si>
  <si>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</si>
  <si>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</si>
  <si>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</si>
  <si>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</si>
  <si>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</si>
  <si>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</si>
  <si>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</si>
  <si>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</si>
  <si>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</si>
  <si>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</si>
  <si>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</si>
  <si>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</si>
  <si>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</si>
  <si>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</si>
  <si>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</si>
  <si>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</si>
  <si>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</si>
  <si>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</si>
  <si>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</si>
  <si>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</si>
  <si>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</si>
  <si>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</si>
  <si>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</si>
  <si>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</si>
  <si>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</si>
  <si>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</si>
  <si>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</si>
  <si>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</si>
  <si>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</si>
  <si>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</si>
  <si>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</si>
  <si>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</si>
  <si>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</si>
  <si>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</si>
  <si>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</si>
  <si>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</si>
  <si>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</si>
  <si>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</si>
  <si>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</si>
  <si>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</si>
  <si>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</si>
  <si>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</si>
  <si>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</si>
  <si>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</si>
  <si>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</si>
  <si>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</si>
  <si>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</si>
  <si>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</si>
  <si>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</si>
  <si>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</si>
  <si>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</si>
  <si>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</si>
  <si>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</si>
  <si>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</si>
  <si>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</si>
  <si>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</si>
  <si>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</si>
  <si>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</si>
  <si>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</si>
  <si>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</si>
  <si>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</si>
  <si>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</si>
  <si>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</si>
  <si>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</si>
  <si>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</si>
  <si>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</si>
  <si>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</si>
  <si>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</si>
  <si>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</si>
  <si>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</si>
  <si>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</si>
  <si>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</si>
  <si>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</si>
  <si>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</si>
  <si>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</si>
  <si>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</si>
  <si>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</si>
  <si>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</si>
  <si>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</si>
  <si>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</si>
  <si>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</si>
  <si>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</si>
  <si>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</si>
  <si>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</si>
  <si>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</si>
  <si>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</si>
  <si>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</si>
  <si>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</si>
  <si>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</si>
  <si>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</si>
  <si>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</si>
  <si>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</si>
  <si>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</si>
  <si>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</si>
  <si>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</si>
  <si>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</si>
  <si>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</si>
  <si>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</si>
  <si>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</si>
  <si>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</si>
  <si>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</si>
  <si>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</si>
  <si>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</si>
  <si>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</si>
  <si>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</si>
  <si>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</si>
  <si>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</si>
  <si>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</si>
  <si>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</si>
  <si>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</si>
  <si>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</si>
  <si>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</si>
  <si>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</si>
  <si>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</si>
  <si>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</si>
  <si>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</si>
  <si>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</si>
  <si>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</si>
  <si>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</si>
  <si>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</si>
  <si>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</si>
  <si>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</si>
  <si>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</si>
  <si>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</si>
  <si>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</si>
  <si>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</si>
  <si>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</si>
  <si>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</si>
  <si>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</si>
  <si>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</si>
  <si>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</si>
  <si>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</si>
  <si>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</si>
  <si>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</si>
  <si>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</si>
  <si>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</si>
  <si>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</si>
  <si>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</si>
  <si>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</si>
  <si>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</si>
  <si>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</si>
  <si>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</si>
  <si>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</si>
  <si>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</si>
  <si>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</si>
  <si>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</si>
  <si>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</si>
  <si>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</si>
  <si>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</si>
  <si>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</si>
  <si>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</si>
  <si>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</si>
  <si>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</si>
  <si>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</si>
  <si>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</si>
  <si>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</si>
  <si>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</si>
  <si>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</si>
  <si>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</si>
  <si>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</si>
  <si>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</si>
  <si>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</si>
  <si>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</si>
  <si>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</si>
  <si>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</si>
  <si>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</si>
  <si>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</si>
  <si>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</si>
  <si>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</si>
  <si>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</si>
  <si>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</si>
  <si>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</si>
  <si>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</si>
  <si>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</si>
  <si>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</si>
  <si>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</si>
  <si>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</si>
  <si>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</si>
  <si>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</si>
  <si>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</si>
  <si>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</si>
  <si>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</si>
  <si>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</si>
  <si>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</si>
  <si>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</si>
  <si>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</si>
  <si>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</si>
  <si>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</si>
  <si>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</si>
  <si>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</si>
  <si>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</si>
  <si>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</si>
  <si>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</si>
  <si>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</si>
  <si>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</si>
  <si>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</si>
  <si>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</si>
  <si>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</si>
  <si>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</si>
  <si>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</si>
  <si>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</si>
  <si>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</si>
  <si>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</si>
  <si>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</si>
  <si>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</si>
  <si>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</si>
  <si>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</si>
  <si>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</si>
  <si>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</si>
  <si>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</si>
  <si>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</si>
  <si>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</si>
  <si>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</si>
  <si>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</si>
  <si>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</si>
  <si>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</si>
  <si>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</si>
  <si>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</si>
  <si>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</si>
  <si>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</si>
  <si>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</si>
  <si>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</si>
  <si>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</si>
  <si>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</si>
  <si>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</si>
  <si>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</si>
  <si>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</si>
  <si>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</si>
  <si>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</si>
  <si>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</si>
  <si>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</si>
  <si>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</si>
  <si>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</si>
  <si>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</si>
  <si>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</si>
  <si>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</si>
  <si>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</si>
  <si>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</si>
  <si>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</si>
  <si>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</si>
  <si>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</si>
  <si>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</si>
  <si>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</si>
  <si>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</si>
  <si>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</si>
  <si>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</si>
  <si>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</si>
  <si>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</si>
  <si>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</si>
  <si>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</si>
  <si>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</si>
  <si>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</si>
  <si>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</si>
  <si>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</si>
  <si>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</si>
  <si>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</si>
  <si>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</si>
  <si>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</si>
  <si>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</si>
  <si>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</si>
  <si>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</si>
  <si>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</si>
  <si>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</si>
  <si>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</si>
  <si>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</si>
  <si>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</si>
  <si>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</si>
  <si>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</si>
  <si>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</si>
  <si>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</si>
  <si>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</si>
  <si>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</si>
  <si>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</si>
  <si>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</si>
  <si>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</si>
  <si>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</si>
  <si>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</si>
  <si>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</si>
  <si>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</si>
  <si>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</si>
  <si>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</si>
  <si>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</si>
  <si>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</si>
  <si>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</si>
  <si>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</si>
  <si>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</si>
  <si>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</si>
  <si>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</si>
  <si>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</si>
  <si>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</si>
  <si>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</si>
  <si>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</si>
  <si>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</si>
  <si>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</si>
  <si>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</si>
  <si>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</si>
  <si>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</si>
  <si>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</si>
  <si>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</si>
  <si>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</si>
  <si>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</si>
  <si>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</si>
  <si>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</si>
  <si>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</si>
  <si>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</si>
  <si>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</si>
  <si>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</si>
  <si>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</si>
  <si>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</si>
  <si>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</si>
  <si>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</si>
  <si>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</si>
  <si>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</si>
  <si>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</si>
  <si>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</si>
  <si>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</si>
  <si>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</si>
  <si>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</si>
  <si>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</si>
  <si>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</si>
  <si>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</si>
  <si>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</si>
  <si>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</si>
  <si>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</si>
  <si>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</si>
  <si>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</si>
  <si>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</si>
  <si>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</si>
  <si>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</si>
  <si>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</si>
  <si>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</si>
  <si>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</si>
  <si>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</si>
  <si>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</si>
  <si>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</si>
  <si>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</si>
  <si>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</si>
  <si>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</si>
  <si>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</si>
  <si>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</si>
  <si>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</si>
  <si>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</si>
  <si>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</si>
  <si>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</si>
  <si>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</si>
  <si>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</si>
  <si>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</si>
  <si>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</si>
  <si>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</si>
  <si>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</si>
  <si>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</si>
  <si>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</si>
  <si>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</si>
  <si>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</si>
  <si>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</si>
  <si>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</si>
  <si>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</si>
  <si>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</si>
  <si>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</si>
  <si>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</si>
  <si>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</si>
  <si>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</si>
  <si>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</si>
  <si>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</si>
  <si>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</si>
  <si>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</si>
  <si>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</si>
  <si>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</si>
  <si>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</si>
  <si>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</si>
  <si>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</si>
  <si>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</si>
  <si>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</si>
  <si>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</si>
  <si>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</si>
  <si>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</si>
  <si>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</si>
  <si>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</si>
  <si>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</si>
  <si>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</si>
  <si>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</si>
  <si>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</si>
  <si>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</si>
  <si>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</si>
  <si>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</si>
  <si>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</si>
  <si>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</si>
  <si>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</si>
  <si>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</si>
  <si>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</si>
  <si>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</si>
  <si>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</si>
  <si>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</si>
  <si>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</si>
  <si>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</si>
  <si>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</si>
  <si>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</si>
  <si>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</si>
  <si>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</si>
  <si>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</si>
  <si>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</si>
  <si>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</si>
  <si>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</si>
  <si>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</si>
  <si>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</si>
  <si>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</si>
  <si>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</si>
  <si>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</si>
  <si>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</si>
  <si>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</si>
  <si>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</si>
  <si>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</si>
  <si>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</si>
  <si>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</si>
  <si>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</si>
  <si>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</si>
  <si>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</si>
  <si>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</si>
  <si>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</si>
  <si>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</si>
  <si>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</si>
  <si>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</si>
  <si>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</si>
  <si>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</si>
  <si>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</si>
  <si>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</si>
  <si>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</si>
  <si>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</si>
  <si>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</si>
  <si>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</si>
  <si>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</si>
  <si>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</si>
  <si>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</si>
  <si>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</si>
  <si>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</si>
  <si>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</si>
  <si>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</si>
  <si>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</si>
  <si>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</si>
  <si>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</si>
  <si>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</si>
  <si>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</si>
  <si>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</si>
  <si>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</si>
  <si>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</si>
  <si>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</si>
  <si>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</si>
  <si>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</si>
  <si>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</si>
  <si>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</si>
  <si>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</si>
  <si>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</si>
  <si>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</si>
  <si>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</si>
  <si>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</si>
  <si>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</si>
  <si>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</si>
  <si>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</si>
  <si>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</si>
  <si>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</si>
  <si>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</si>
  <si>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</si>
  <si>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</si>
  <si>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</si>
  <si>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</si>
  <si>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</si>
  <si>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</si>
  <si>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</si>
  <si>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</si>
  <si>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</si>
  <si>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</si>
  <si>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</si>
  <si>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</si>
  <si>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</si>
  <si>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</si>
  <si>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</si>
  <si>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</si>
  <si>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</si>
  <si>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</si>
  <si>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</si>
  <si>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</si>
  <si>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</si>
  <si>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</si>
  <si>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</si>
  <si>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</si>
  <si>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</si>
  <si>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</si>
  <si>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</si>
  <si>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</si>
  <si>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</si>
  <si>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</si>
  <si>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</si>
  <si>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</si>
  <si>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</si>
  <si>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</si>
  <si>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</si>
  <si>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</si>
  <si>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</si>
  <si>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</si>
  <si>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</si>
  <si>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</si>
  <si>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</si>
  <si>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</si>
  <si>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</si>
  <si>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</si>
  <si>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</si>
  <si>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</si>
  <si>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</si>
  <si>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</si>
  <si>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</si>
  <si>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</si>
  <si>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</si>
  <si>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</si>
  <si>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</si>
  <si>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</si>
  <si>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</si>
  <si>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</si>
  <si>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</si>
  <si>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</si>
  <si>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</si>
  <si>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</si>
  <si>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</si>
  <si>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</si>
  <si>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</si>
  <si>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</si>
  <si>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</si>
  <si>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</si>
  <si>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</si>
  <si>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</si>
  <si>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</si>
  <si>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</si>
  <si>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</si>
  <si>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</si>
  <si>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</si>
  <si>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</si>
  <si>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</si>
  <si>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</si>
  <si>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</si>
  <si>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</si>
  <si>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</si>
  <si>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</si>
  <si>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</si>
  <si>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</si>
  <si>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</si>
  <si>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</si>
  <si>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</si>
  <si>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</si>
  <si>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</si>
  <si>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</si>
  <si>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</si>
  <si>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</si>
  <si>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</si>
  <si>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</si>
  <si>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</si>
  <si>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</si>
  <si>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</si>
  <si>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</si>
  <si>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</si>
  <si>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</si>
  <si>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</si>
  <si>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</si>
  <si>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</si>
  <si>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</si>
  <si>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</si>
  <si>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</si>
  <si>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</si>
  <si>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</si>
  <si>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</si>
  <si>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</si>
  <si>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</si>
  <si>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</si>
  <si>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</si>
  <si>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</si>
  <si>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</si>
  <si>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</si>
  <si>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</si>
  <si>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</si>
  <si>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</si>
  <si>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</si>
  <si>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</si>
  <si>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</si>
  <si>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</si>
  <si>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</si>
  <si>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</si>
  <si>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</si>
  <si>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</si>
  <si>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</si>
  <si>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</si>
  <si>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</si>
  <si>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</si>
  <si>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</si>
  <si>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</si>
  <si>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</si>
  <si>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</si>
  <si>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</si>
  <si>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</si>
  <si>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</si>
  <si>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</si>
  <si>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</si>
  <si>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</si>
  <si>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</si>
  <si>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</si>
  <si>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</si>
  <si>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</si>
  <si>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</si>
  <si>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</si>
  <si>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</si>
  <si>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</si>
  <si>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</si>
  <si>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</si>
  <si>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</si>
  <si>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</si>
  <si>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</si>
  <si>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</si>
  <si>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</si>
  <si>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</si>
  <si>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</si>
  <si>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</si>
  <si>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</si>
  <si>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</si>
  <si>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</si>
  <si>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</si>
  <si>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</si>
  <si>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</si>
  <si>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</si>
  <si>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</si>
  <si>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</si>
  <si>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</si>
  <si>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</si>
  <si>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</si>
  <si>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</si>
  <si>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</si>
  <si>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</si>
  <si>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</si>
  <si>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</si>
  <si>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</si>
  <si>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</si>
  <si>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</si>
  <si>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</si>
  <si>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</si>
  <si>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</si>
  <si>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</si>
  <si>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</si>
  <si>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</si>
  <si>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</si>
  <si>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</si>
  <si>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</si>
  <si>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</si>
  <si>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</si>
  <si>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</si>
  <si>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</si>
  <si>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</si>
  <si>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</si>
  <si>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</si>
  <si>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</si>
  <si>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</si>
  <si>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</si>
  <si>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</si>
  <si>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</si>
  <si>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</si>
  <si>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</si>
  <si>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</si>
  <si>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</si>
  <si>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</si>
  <si>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</si>
  <si>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</si>
  <si>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</si>
  <si>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</si>
  <si>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</si>
  <si>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</si>
  <si>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</si>
  <si>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</si>
  <si>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</si>
  <si>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</si>
  <si>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</si>
  <si>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</si>
  <si>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</si>
  <si>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</si>
  <si>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</si>
  <si>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</si>
  <si>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</si>
  <si>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</si>
  <si>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</si>
  <si>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</si>
  <si>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</si>
  <si>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</si>
  <si>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</si>
  <si>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</si>
  <si>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</si>
  <si>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</si>
  <si>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</si>
  <si>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</si>
  <si>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</si>
  <si>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</si>
  <si>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</si>
  <si>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</si>
  <si>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</si>
  <si>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</si>
  <si>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</si>
  <si>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</si>
  <si>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</si>
  <si>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</si>
  <si>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</si>
  <si>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</si>
  <si>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</si>
  <si>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</si>
  <si>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</si>
  <si>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</si>
  <si>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</si>
  <si>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</si>
  <si>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</si>
  <si>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</si>
  <si>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</si>
  <si>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</si>
  <si>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</si>
  <si>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</si>
  <si>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</si>
  <si>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</si>
  <si>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</si>
  <si>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</si>
  <si>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</si>
  <si>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</si>
  <si>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</si>
  <si>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</si>
  <si>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</si>
  <si>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</si>
  <si>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</si>
  <si>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</si>
  <si>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</si>
  <si>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</si>
  <si>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</si>
  <si>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</si>
  <si>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</si>
  <si>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</si>
  <si>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</si>
  <si>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</si>
  <si>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</si>
  <si>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</si>
  <si>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</si>
  <si>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</si>
  <si>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</si>
  <si>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</si>
  <si>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</si>
  <si>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</si>
  <si>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</si>
  <si>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</si>
  <si>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</si>
  <si>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</si>
  <si>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</si>
  <si>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</si>
  <si>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</si>
  <si>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</si>
  <si>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</si>
  <si>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</si>
  <si>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</si>
  <si>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</si>
  <si>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</si>
  <si>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</si>
  <si>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</si>
  <si>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</si>
  <si>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</si>
  <si>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</si>
  <si>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</si>
  <si>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</si>
  <si>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</si>
  <si>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</si>
  <si>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</si>
  <si>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</si>
  <si>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</si>
  <si>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</si>
  <si>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</si>
  <si>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</si>
  <si>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</si>
  <si>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</si>
  <si>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</si>
  <si>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</si>
  <si>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</si>
  <si>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</si>
  <si>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</si>
  <si>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</si>
  <si>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</si>
  <si>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</si>
  <si>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</si>
  <si>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</si>
  <si>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</si>
  <si>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</si>
  <si>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</si>
  <si>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</si>
  <si>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</si>
  <si>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</si>
  <si>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</si>
  <si>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</si>
  <si>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</si>
  <si>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</si>
  <si>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</si>
  <si>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</si>
  <si>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</si>
  <si>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</si>
  <si>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</si>
  <si>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</si>
  <si>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</si>
  <si>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</si>
  <si>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</si>
  <si>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</si>
  <si>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</si>
  <si>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</si>
  <si>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</si>
  <si>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</si>
  <si>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</si>
  <si>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</si>
  <si>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</si>
  <si>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</si>
  <si>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</si>
  <si>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</si>
  <si>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</si>
  <si>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</si>
  <si>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</si>
  <si>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</si>
  <si>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</si>
  <si>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</si>
  <si>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</si>
  <si>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</si>
  <si>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</si>
  <si>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</si>
  <si>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</si>
  <si>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</si>
  <si>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</si>
  <si>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</si>
  <si>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</si>
  <si>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</si>
  <si>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</si>
  <si>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</si>
  <si>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</si>
  <si>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</si>
  <si>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</si>
  <si>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</si>
  <si>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</si>
  <si>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</si>
  <si>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</si>
  <si>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</si>
  <si>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</si>
  <si>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</si>
  <si>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</si>
  <si>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</si>
  <si>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</si>
  <si>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</si>
  <si>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</si>
  <si>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</si>
  <si>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</si>
  <si>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</si>
  <si>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</si>
  <si>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</si>
  <si>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</si>
  <si>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</si>
  <si>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</si>
  <si>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</si>
  <si>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</si>
  <si>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</si>
  <si>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</si>
  <si>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</si>
  <si>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</si>
  <si>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</si>
  <si>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</si>
  <si>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</si>
  <si>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</si>
  <si>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</si>
  <si>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</si>
  <si>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</si>
  <si>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</si>
  <si>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</si>
  <si>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</si>
  <si>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</si>
  <si>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</si>
  <si>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</si>
  <si>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</si>
  <si>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</si>
  <si>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</si>
  <si>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</si>
  <si>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</si>
  <si>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</si>
  <si>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</si>
  <si>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</si>
  <si>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</si>
  <si>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</si>
  <si>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</si>
  <si>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</si>
  <si>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</si>
  <si>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</si>
  <si>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</si>
  <si>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</si>
  <si>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</si>
  <si>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</si>
  <si>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</si>
  <si>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</si>
  <si>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</si>
  <si>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</si>
  <si>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</si>
  <si>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</si>
  <si>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</si>
  <si>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</si>
  <si>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</si>
  <si>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</si>
  <si>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</si>
  <si>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</si>
  <si>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</si>
  <si>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</si>
  <si>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</si>
  <si>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</si>
  <si>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</si>
  <si>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</si>
  <si>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</si>
  <si>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</si>
  <si>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</si>
  <si>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</si>
  <si>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</si>
  <si>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</si>
  <si>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</si>
  <si>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</si>
  <si>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</si>
  <si>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</si>
  <si>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</si>
  <si>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</si>
  <si>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</si>
  <si>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</si>
  <si>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</si>
  <si>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</si>
  <si>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</si>
  <si>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</si>
  <si>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</si>
  <si>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</si>
  <si>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</si>
  <si>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</si>
  <si>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</si>
  <si>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</si>
  <si>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</si>
  <si>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</si>
  <si>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</si>
  <si>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</si>
  <si>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</si>
  <si>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</si>
  <si>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</si>
  <si>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</si>
  <si>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</si>
  <si>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</si>
  <si>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</si>
  <si>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</si>
  <si>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</si>
  <si>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</si>
  <si>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</si>
  <si>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</si>
  <si>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</si>
  <si>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</si>
  <si>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</si>
  <si>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</si>
  <si>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</si>
  <si>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</si>
  <si>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</si>
  <si>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</si>
  <si>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</si>
  <si>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</si>
  <si>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</si>
  <si>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</si>
  <si>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</si>
  <si>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</si>
  <si>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</si>
  <si>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</si>
  <si>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</si>
  <si>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</si>
  <si>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</si>
  <si>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</si>
  <si>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</si>
  <si>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</si>
  <si>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</si>
  <si>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</si>
  <si>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</si>
  <si>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</si>
  <si>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</si>
  <si>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</si>
  <si>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</si>
  <si>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</si>
  <si>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</si>
  <si>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</si>
  <si>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</si>
  <si>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</si>
  <si>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</si>
  <si>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</si>
  <si>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</si>
  <si>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</si>
  <si>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</si>
  <si>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</si>
  <si>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</si>
  <si>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</si>
  <si>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</si>
  <si>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</si>
  <si>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</si>
  <si>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</si>
  <si>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</si>
  <si>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</si>
  <si>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</si>
  <si>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</si>
  <si>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</si>
  <si>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</si>
  <si>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</si>
  <si>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</si>
  <si>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</si>
  <si>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</si>
  <si>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</si>
  <si>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</si>
  <si>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</si>
  <si>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</si>
  <si>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</si>
  <si>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</si>
  <si>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</si>
  <si>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</si>
  <si>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</si>
  <si>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</si>
  <si>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</si>
  <si>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</si>
  <si>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</si>
  <si>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</si>
  <si>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</si>
  <si>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</si>
  <si>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</si>
  <si>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</si>
  <si>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</si>
  <si>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</si>
  <si>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</si>
  <si>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</si>
  <si>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</si>
  <si>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</si>
  <si>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</si>
  <si>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</si>
  <si>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</si>
  <si>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</si>
  <si>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</si>
  <si>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</si>
  <si>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</si>
  <si>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</si>
  <si>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</si>
  <si>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</si>
  <si>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</si>
  <si>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</si>
  <si>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</si>
  <si>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</si>
  <si>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</si>
  <si>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</si>
  <si>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</si>
  <si>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</si>
  <si>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</si>
  <si>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</si>
  <si>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</si>
  <si>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</si>
  <si>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</si>
  <si>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</si>
  <si>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</si>
  <si>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</si>
  <si>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</si>
  <si>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</si>
  <si>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</si>
  <si>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</si>
  <si>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</si>
  <si>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</si>
  <si>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</si>
  <si>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</si>
  <si>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</si>
  <si>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</si>
  <si>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</si>
  <si>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</si>
  <si>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</si>
  <si>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</si>
  <si>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</si>
  <si>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</si>
  <si>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</si>
  <si>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</si>
  <si>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</si>
  <si>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</si>
  <si>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</si>
  <si>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</si>
  <si>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</si>
  <si>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</si>
  <si>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</si>
  <si>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</si>
  <si>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</si>
  <si>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</si>
  <si>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</si>
  <si>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</si>
  <si>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</si>
  <si>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</si>
  <si>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</si>
  <si>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</si>
  <si>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</si>
  <si>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</si>
  <si>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</si>
  <si>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</si>
  <si>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</si>
  <si>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</si>
  <si>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</si>
  <si>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</si>
  <si>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</si>
  <si>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</si>
  <si>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</si>
  <si>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</si>
  <si>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</si>
  <si>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</si>
  <si>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</si>
  <si>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</si>
  <si>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</si>
  <si>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</si>
  <si>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</si>
  <si>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</si>
  <si>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</si>
  <si>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</si>
  <si>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</si>
  <si>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</si>
  <si>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</si>
  <si>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</si>
  <si>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</si>
  <si>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</si>
  <si>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</si>
  <si>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</si>
  <si>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</si>
  <si>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</si>
  <si>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</si>
  <si>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</si>
  <si>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</si>
  <si>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</si>
  <si>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</si>
  <si>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</si>
  <si>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</si>
  <si>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</si>
  <si>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</si>
  <si>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</si>
  <si>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</si>
  <si>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</si>
  <si>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</si>
  <si>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</si>
  <si>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</si>
  <si>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</si>
  <si>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</si>
  <si>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</si>
  <si>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</si>
  <si>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</si>
  <si>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</si>
  <si>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</si>
  <si>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</si>
  <si>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</si>
  <si>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</si>
  <si>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</si>
  <si>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</si>
  <si>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</si>
  <si>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</si>
  <si>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</si>
  <si>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</si>
  <si>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</si>
  <si>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</si>
  <si>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</si>
  <si>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</si>
  <si>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</si>
  <si>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</si>
  <si>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</si>
  <si>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</si>
  <si>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</si>
  <si>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</si>
  <si>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</si>
  <si>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</si>
  <si>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</si>
  <si>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</si>
  <si>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</si>
  <si>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</si>
  <si>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</si>
  <si>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</si>
  <si>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</si>
  <si>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</si>
  <si>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</si>
  <si>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</si>
  <si>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</si>
  <si>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</si>
  <si>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</si>
  <si>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</si>
  <si>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</si>
  <si>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</si>
  <si>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</si>
  <si>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</si>
  <si>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</si>
  <si>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</si>
  <si>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</si>
  <si>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</si>
  <si>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</si>
  <si>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</si>
  <si>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</si>
  <si>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</si>
  <si>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</si>
  <si>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</si>
  <si>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</si>
  <si>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</si>
  <si>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</si>
  <si>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</si>
  <si>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</si>
  <si>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</si>
  <si>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</si>
  <si>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</si>
  <si>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</si>
  <si>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</si>
  <si>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</si>
  <si>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</si>
  <si>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</si>
  <si>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</si>
  <si>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</si>
  <si>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</si>
  <si>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</si>
  <si>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</si>
  <si>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</si>
  <si>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</si>
  <si>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</si>
  <si>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</si>
  <si>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</si>
  <si>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</si>
  <si>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</si>
  <si>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</si>
  <si>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</si>
  <si>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</si>
  <si>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</si>
  <si>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</si>
  <si>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</si>
  <si>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</si>
  <si>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</si>
  <si>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</si>
  <si>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</si>
  <si>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</si>
  <si>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</si>
  <si>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</si>
  <si>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</si>
  <si>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</si>
  <si>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</si>
  <si>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</si>
  <si>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</si>
  <si>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</si>
  <si>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</si>
  <si>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</si>
  <si>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</si>
  <si>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</si>
  <si>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</si>
  <si>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</si>
  <si>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</si>
  <si>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</si>
  <si>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</si>
  <si>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</si>
  <si>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</si>
  <si>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</si>
  <si>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</si>
  <si>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</si>
  <si>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</si>
  <si>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</si>
  <si>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</si>
  <si>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</si>
  <si>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</si>
  <si>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</si>
  <si>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</si>
  <si>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</si>
  <si>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</si>
  <si>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</si>
  <si>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</si>
  <si>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</si>
  <si>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</si>
  <si>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</si>
  <si>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</si>
  <si>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</si>
  <si>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</si>
  <si>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</si>
  <si>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</si>
  <si>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</si>
  <si>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</si>
  <si>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</si>
  <si>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</si>
  <si>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</si>
  <si>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</si>
  <si>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</si>
  <si>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</si>
  <si>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</si>
  <si>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</si>
  <si>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</si>
  <si>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</si>
  <si>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</si>
  <si>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</si>
  <si>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</si>
  <si>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</si>
  <si>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</si>
  <si>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</si>
  <si>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</si>
  <si>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</si>
  <si>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</si>
  <si>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</si>
  <si>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</si>
  <si>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</si>
  <si>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</si>
  <si>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</si>
  <si>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</si>
  <si>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</si>
  <si>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</si>
  <si>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</si>
  <si>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</si>
  <si>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</si>
  <si>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</si>
  <si>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</si>
  <si>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</si>
  <si>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</si>
  <si>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</si>
  <si>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</si>
  <si>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</si>
  <si>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</si>
  <si>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</si>
  <si>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</si>
  <si>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</si>
  <si>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</si>
  <si>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</si>
  <si>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</si>
  <si>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</si>
  <si>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</si>
  <si>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</si>
  <si>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</si>
  <si>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</si>
  <si>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</si>
  <si>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</si>
  <si>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</si>
  <si>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</si>
  <si>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</si>
  <si>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</si>
  <si>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</si>
  <si>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</si>
  <si>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</si>
  <si>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</si>
  <si>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</si>
  <si>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</si>
  <si>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</si>
  <si>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</si>
  <si>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</si>
  <si>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</si>
  <si>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</si>
  <si>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</si>
  <si>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</si>
  <si>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</si>
  <si>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</si>
  <si>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</si>
  <si>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</si>
  <si>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</si>
  <si>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</si>
  <si>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</si>
  <si>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</si>
  <si>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</si>
  <si>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</si>
  <si>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</si>
  <si>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</si>
  <si>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</si>
  <si>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</si>
  <si>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</si>
  <si>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</si>
  <si>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</si>
  <si>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</si>
  <si>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</si>
  <si>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</si>
  <si>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</si>
  <si>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</si>
  <si>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</si>
  <si>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</si>
  <si>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</si>
  <si>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</si>
  <si>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</si>
  <si>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</si>
  <si>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</si>
  <si>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</si>
  <si>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</si>
  <si>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</si>
  <si>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</si>
  <si>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</si>
  <si>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</si>
  <si>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</si>
  <si>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</si>
  <si>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</si>
  <si>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</si>
  <si>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</si>
  <si>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</si>
  <si>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</si>
  <si>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</si>
  <si>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</si>
  <si>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</si>
  <si>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</si>
  <si>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</si>
  <si>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</si>
  <si>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</si>
  <si>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</si>
  <si>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</si>
  <si>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</si>
  <si>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</si>
  <si>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</si>
  <si>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</si>
  <si>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</si>
  <si>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</si>
  <si>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</si>
  <si>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</si>
  <si>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</si>
  <si>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</si>
  <si>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</si>
  <si>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</si>
  <si>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</si>
  <si>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</si>
  <si>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</si>
  <si>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</si>
  <si>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</si>
  <si>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</si>
  <si>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</si>
  <si>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</si>
  <si>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</si>
  <si>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</si>
  <si>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</si>
  <si>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</si>
  <si>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</si>
  <si>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</si>
  <si>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</si>
  <si>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</si>
  <si>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</si>
  <si>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</si>
  <si>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</si>
  <si>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</si>
  <si>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</si>
  <si>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</si>
  <si>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</si>
  <si>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</si>
  <si>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</si>
  <si>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</si>
  <si>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</si>
  <si>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</si>
  <si>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</si>
  <si>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</si>
  <si>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</si>
  <si>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</si>
  <si>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</si>
  <si>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</si>
  <si>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</si>
  <si>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</si>
  <si>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</si>
  <si>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</si>
  <si>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</si>
  <si>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</si>
  <si>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</si>
  <si>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</si>
  <si>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</si>
  <si>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</si>
  <si>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</si>
  <si>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</si>
  <si>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</si>
  <si>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</si>
  <si>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</si>
  <si>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</si>
  <si>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</si>
  <si>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</si>
  <si>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</si>
  <si>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</si>
  <si>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</si>
  <si>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</si>
  <si>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</si>
  <si>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</si>
  <si>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</si>
  <si>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</si>
  <si>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</si>
  <si>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</si>
  <si>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</si>
  <si>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</si>
  <si>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</si>
  <si>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</si>
  <si>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</si>
  <si>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</si>
  <si>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</si>
  <si>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</si>
  <si>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</si>
  <si>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</si>
  <si>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</si>
  <si>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</si>
  <si>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</si>
  <si>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</si>
  <si>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</si>
  <si>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</si>
  <si>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</si>
  <si>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</si>
  <si>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</si>
  <si>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</si>
  <si>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</si>
  <si>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</si>
  <si>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</si>
  <si>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</si>
  <si>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</si>
  <si>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</si>
  <si>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</si>
  <si>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</si>
  <si>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</si>
  <si>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</si>
  <si>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</si>
  <si>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</si>
  <si>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</si>
  <si>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</si>
  <si>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</si>
  <si>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</si>
  <si>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</si>
  <si>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</si>
  <si>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</si>
  <si>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</si>
  <si>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</si>
  <si>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</si>
  <si>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</si>
  <si>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</si>
  <si>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</si>
  <si>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</si>
  <si>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</si>
  <si>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</si>
  <si>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</si>
  <si>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</si>
  <si>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</si>
  <si>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</si>
  <si>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</si>
  <si>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</si>
  <si>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</si>
  <si>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</si>
  <si>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</si>
  <si>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</si>
  <si>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</si>
  <si>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</si>
  <si>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</si>
  <si>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</si>
  <si>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</si>
  <si>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</si>
  <si>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</si>
  <si>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</si>
  <si>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</si>
  <si>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</si>
  <si>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</si>
  <si>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</si>
  <si>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</si>
  <si>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</si>
  <si>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</si>
  <si>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</si>
  <si>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</si>
  <si>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</si>
  <si>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</si>
  <si>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</si>
  <si>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</si>
  <si>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</si>
  <si>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</si>
  <si>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</si>
  <si>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</si>
  <si>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</si>
  <si>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</si>
  <si>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</si>
  <si>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</si>
  <si>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</si>
  <si>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</si>
  <si>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</si>
  <si>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</si>
  <si>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</si>
  <si>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</si>
  <si>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</si>
  <si>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</si>
  <si>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</si>
  <si>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</si>
  <si>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</si>
  <si>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</si>
  <si>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</si>
  <si>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</si>
  <si>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</si>
  <si>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</si>
  <si>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</si>
  <si>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</si>
  <si>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</si>
  <si>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</si>
  <si>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</si>
  <si>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</si>
  <si>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</si>
  <si>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</si>
  <si>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</si>
  <si>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</si>
  <si>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</si>
  <si>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</si>
  <si>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</si>
  <si>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</si>
  <si>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</si>
  <si>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</si>
  <si>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</si>
  <si>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</si>
  <si>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</si>
  <si>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</si>
  <si>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</si>
  <si>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</si>
  <si>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</si>
  <si>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</si>
  <si>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</si>
  <si>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</si>
  <si>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</si>
  <si>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</si>
  <si>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</si>
  <si>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</si>
  <si>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</si>
  <si>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</si>
  <si>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</si>
  <si>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</si>
  <si>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</si>
  <si>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</si>
  <si>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</si>
  <si>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</si>
  <si>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</si>
  <si>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</si>
  <si>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</si>
  <si>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</si>
  <si>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</si>
  <si>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</si>
  <si>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</si>
  <si>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</si>
  <si>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</si>
  <si>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</si>
  <si>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</si>
  <si>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</si>
  <si>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</si>
  <si>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</si>
  <si>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</si>
  <si>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</si>
  <si>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</si>
  <si>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</si>
  <si>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</si>
  <si>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</si>
  <si>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</si>
  <si>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</si>
  <si>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</si>
  <si>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</si>
  <si>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</si>
  <si>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</si>
  <si>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</si>
  <si>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</si>
  <si>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</si>
  <si>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</si>
  <si>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</si>
  <si>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</si>
  <si>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</si>
  <si>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</si>
  <si>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</si>
  <si>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</si>
  <si>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</si>
  <si>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</si>
  <si>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</si>
  <si>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</si>
  <si>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</si>
  <si>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</si>
  <si>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</si>
  <si>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</si>
  <si>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</si>
  <si>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</si>
  <si>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</si>
  <si>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</si>
  <si>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</si>
  <si>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</si>
  <si>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</si>
  <si>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</si>
  <si>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</si>
  <si>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</si>
  <si>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</si>
  <si>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</si>
  <si>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</si>
  <si>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</si>
  <si>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</si>
  <si>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</si>
  <si>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</si>
  <si>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</si>
  <si>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</si>
  <si>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</si>
  <si>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</si>
  <si>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</si>
  <si>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</si>
  <si>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</si>
  <si>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</si>
  <si>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</si>
  <si>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</si>
  <si>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</si>
  <si>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</si>
  <si>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</si>
  <si>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</si>
  <si>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</si>
  <si>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</si>
  <si>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</si>
  <si>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</si>
  <si>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</si>
  <si>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</si>
  <si>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</si>
  <si>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</si>
  <si>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</si>
  <si>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</si>
  <si>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</si>
  <si>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</si>
  <si>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</si>
  <si>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</si>
  <si>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</si>
  <si>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</si>
  <si>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</si>
  <si>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</si>
  <si>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</si>
  <si>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</si>
  <si>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</si>
  <si>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</si>
  <si>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</si>
  <si>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</si>
  <si>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</si>
  <si>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</si>
  <si>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</si>
  <si>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</si>
  <si>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</si>
  <si>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</si>
  <si>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</si>
  <si>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</si>
  <si>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</si>
  <si>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</si>
  <si>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</si>
  <si>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</si>
  <si>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</si>
  <si>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</si>
  <si>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</si>
  <si>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</si>
  <si>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</si>
  <si>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</si>
  <si>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</si>
  <si>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</si>
  <si>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</si>
  <si>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</si>
  <si>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</si>
  <si>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</si>
  <si>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</si>
  <si>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</si>
  <si>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</si>
  <si>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</si>
  <si>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</si>
  <si>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</si>
  <si>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</si>
  <si>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</si>
  <si>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</si>
  <si>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</si>
  <si>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</si>
  <si>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</si>
  <si>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</si>
  <si>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</si>
  <si>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</si>
  <si>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</si>
  <si>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</si>
  <si>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</si>
  <si>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</si>
  <si>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</si>
  <si>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</si>
  <si>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</si>
  <si>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</si>
  <si>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</si>
  <si>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</si>
  <si>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</si>
  <si>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</si>
  <si>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</si>
  <si>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</si>
  <si>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</si>
  <si>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</si>
  <si>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</si>
  <si>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</si>
  <si>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</si>
  <si>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</si>
  <si>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</si>
  <si>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</si>
  <si>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</si>
  <si>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</si>
  <si>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</si>
  <si>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</si>
  <si>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</si>
  <si>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</si>
  <si>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</si>
  <si>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</si>
  <si>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</si>
  <si>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</si>
  <si>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</si>
  <si>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</si>
  <si>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</si>
  <si>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</si>
  <si>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</si>
  <si>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</si>
  <si>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</si>
  <si>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</si>
  <si>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</si>
  <si>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</si>
  <si>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</si>
  <si>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</si>
  <si>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</si>
  <si>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</si>
  <si>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</si>
  <si>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</si>
  <si>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</si>
  <si>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</si>
  <si>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</si>
  <si>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</si>
  <si>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</si>
  <si>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</si>
  <si>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</si>
  <si>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</si>
  <si>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</si>
  <si>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</si>
  <si>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</si>
  <si>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</si>
  <si>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</si>
  <si>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</si>
  <si>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</si>
  <si>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</si>
  <si>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</si>
  <si>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</si>
  <si>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</si>
  <si>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</si>
  <si>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</si>
  <si>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</si>
  <si>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</si>
  <si>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</si>
  <si>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</si>
  <si>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</si>
  <si>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</si>
  <si>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</si>
  <si>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</si>
  <si>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</si>
  <si>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</si>
  <si>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</si>
  <si>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</si>
  <si>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</si>
  <si>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</si>
  <si>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</si>
  <si>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</si>
  <si>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</si>
  <si>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</si>
  <si>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</si>
  <si>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</si>
  <si>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</si>
  <si>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</si>
  <si>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</si>
  <si>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</si>
  <si>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</si>
  <si>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</si>
  <si>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</si>
  <si>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</si>
  <si>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</si>
  <si>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</si>
  <si>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</si>
  <si>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</si>
  <si>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</si>
  <si>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</si>
  <si>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</si>
  <si>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</si>
  <si>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</si>
  <si>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</si>
  <si>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</si>
  <si>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</si>
  <si>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</si>
  <si>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</si>
  <si>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</si>
  <si>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</si>
  <si>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</si>
  <si>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</si>
  <si>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</si>
  <si>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</si>
  <si>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</si>
  <si>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</si>
  <si>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</si>
  <si>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</si>
  <si>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</si>
  <si>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</si>
  <si>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</si>
  <si>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</si>
  <si>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</si>
  <si>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</si>
  <si>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</si>
  <si>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</si>
  <si>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</si>
  <si>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</si>
  <si>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</si>
  <si>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</si>
  <si>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</si>
  <si>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</si>
  <si>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</si>
  <si>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</si>
  <si>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</si>
  <si>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</si>
  <si>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</si>
  <si>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</si>
  <si>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</si>
  <si>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</si>
  <si>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</si>
  <si>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</si>
  <si>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</si>
  <si>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</si>
  <si>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</si>
  <si>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</si>
  <si>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</si>
  <si>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</si>
  <si>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</si>
  <si>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</si>
  <si>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</si>
  <si>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</si>
  <si>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</si>
  <si>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</si>
  <si>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</si>
  <si>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</si>
  <si>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</si>
  <si>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</si>
  <si>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</si>
  <si>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</si>
  <si>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</si>
  <si>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</si>
  <si>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</si>
  <si>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</si>
  <si>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</si>
  <si>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</si>
  <si>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</si>
  <si>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</si>
  <si>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</si>
  <si>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</si>
  <si>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</si>
  <si>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</si>
  <si>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</si>
  <si>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</si>
  <si>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</si>
  <si>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</si>
  <si>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</si>
  <si>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</si>
  <si>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</si>
  <si>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</si>
  <si>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</si>
  <si>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</si>
  <si>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</si>
  <si>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</si>
  <si>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</si>
  <si>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</si>
  <si>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</si>
  <si>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</si>
  <si>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</si>
  <si>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</si>
  <si>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</si>
  <si>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</si>
  <si>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</si>
  <si>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</si>
  <si>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</si>
  <si>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</si>
  <si>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</si>
  <si>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</si>
  <si>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</si>
  <si>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</si>
  <si>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</si>
  <si>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</si>
  <si>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</si>
  <si>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</si>
  <si>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</si>
  <si>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</si>
  <si>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</si>
  <si>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</si>
  <si>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</si>
  <si>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</si>
  <si>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</si>
  <si>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</si>
  <si>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</si>
  <si>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</si>
  <si>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</si>
  <si>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</si>
  <si>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</si>
  <si>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</si>
  <si>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</si>
  <si>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</si>
  <si>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</si>
  <si>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</si>
  <si>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</si>
  <si>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</si>
  <si>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</si>
  <si>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</si>
  <si>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</si>
  <si>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</si>
  <si>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</si>
  <si>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</si>
  <si>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</si>
  <si>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</si>
  <si>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</si>
  <si>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</si>
  <si>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</si>
  <si>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</si>
  <si>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</si>
  <si>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</si>
  <si>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</si>
  <si>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</si>
  <si>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</si>
  <si>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</si>
  <si>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</si>
  <si>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</si>
  <si>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</si>
  <si>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</si>
  <si>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</si>
  <si>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</si>
  <si>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</si>
  <si>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</si>
  <si>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</si>
  <si>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</si>
  <si>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</si>
  <si>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</si>
  <si>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</si>
  <si>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</si>
  <si>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</si>
  <si>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</si>
  <si>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</si>
  <si>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</si>
  <si>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</si>
  <si>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</si>
  <si>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</si>
  <si>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</si>
  <si>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</si>
  <si>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</si>
  <si>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</si>
  <si>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</si>
  <si>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</si>
  <si>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</si>
  <si>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</si>
  <si>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</si>
  <si>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</si>
  <si>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</si>
  <si>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</si>
  <si>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</si>
  <si>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</si>
  <si>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</si>
  <si>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</si>
  <si>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</si>
  <si>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</si>
  <si>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</si>
  <si>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</si>
  <si>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</si>
  <si>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</si>
  <si>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</si>
  <si>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</si>
  <si>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</si>
  <si>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</si>
  <si>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</si>
  <si>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</si>
  <si>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</si>
  <si>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</si>
  <si>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</si>
  <si>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</si>
  <si>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</si>
  <si>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</si>
  <si>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</si>
  <si>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</si>
  <si>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</si>
  <si>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</si>
  <si>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</si>
  <si>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</si>
  <si>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</si>
  <si>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</si>
  <si>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</si>
  <si>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</si>
  <si>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</si>
  <si>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</si>
  <si>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</si>
  <si>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</si>
  <si>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</si>
  <si>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</si>
  <si>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</si>
  <si>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</si>
  <si>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</si>
  <si>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</si>
  <si>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</si>
  <si>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</si>
  <si>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</si>
  <si>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</si>
  <si>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</si>
  <si>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</si>
  <si>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</si>
  <si>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</si>
  <si>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</si>
  <si>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</si>
  <si>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</si>
  <si>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</si>
  <si>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</si>
  <si>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</si>
  <si>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</si>
  <si>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</si>
  <si>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</si>
  <si>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</si>
  <si>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</si>
  <si>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</si>
  <si>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</si>
  <si>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</si>
  <si>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</si>
  <si>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</si>
  <si>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</si>
  <si>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</si>
  <si>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</si>
  <si>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</si>
  <si>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</si>
  <si>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</si>
  <si>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</si>
  <si>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</si>
  <si>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</si>
  <si>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</si>
  <si>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</si>
  <si>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</si>
  <si>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</si>
  <si>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</si>
  <si>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</si>
  <si>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</si>
  <si>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</si>
  <si>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</si>
  <si>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</si>
  <si>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</si>
  <si>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</si>
  <si>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</si>
  <si>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</si>
  <si>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</si>
  <si>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</si>
  <si>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</si>
  <si>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</si>
  <si>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</si>
  <si>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</si>
  <si>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</si>
  <si>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</si>
  <si>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</si>
  <si>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</si>
  <si>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</si>
  <si>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</si>
  <si>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</si>
  <si>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</si>
  <si>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</si>
  <si>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</si>
  <si>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</si>
  <si>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</si>
  <si>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</si>
  <si>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</si>
  <si>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</si>
  <si>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</si>
  <si>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</si>
  <si>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</si>
  <si>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</si>
  <si>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</si>
  <si>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</si>
  <si>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</si>
  <si>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</si>
  <si>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</si>
  <si>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</si>
  <si>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</si>
  <si>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</si>
  <si>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</si>
  <si>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</si>
  <si>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</si>
  <si>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</si>
  <si>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</si>
  <si>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</si>
  <si>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</si>
  <si>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</si>
  <si>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</si>
  <si>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</si>
  <si>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</si>
  <si>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</si>
  <si>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</si>
  <si>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</si>
  <si>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</si>
  <si>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</si>
  <si>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</si>
  <si>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</si>
  <si>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</si>
  <si>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</si>
  <si>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</si>
  <si>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</si>
  <si>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</si>
  <si>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</si>
  <si>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</si>
  <si>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</si>
  <si>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</si>
  <si>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</si>
  <si>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</si>
  <si>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</si>
  <si>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</si>
  <si>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</si>
  <si>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</si>
  <si>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</si>
  <si>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</si>
  <si>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</si>
  <si>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</si>
  <si>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</si>
  <si>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</si>
  <si>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</si>
  <si>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</si>
  <si>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</si>
  <si>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</si>
  <si>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</si>
  <si>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</si>
  <si>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</si>
  <si>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</si>
  <si>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</si>
  <si>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</si>
  <si>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</si>
  <si>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</si>
  <si>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</si>
  <si>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</si>
  <si>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</si>
  <si>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</si>
  <si>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</si>
  <si>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</si>
  <si>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</si>
  <si>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</si>
  <si>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</si>
  <si>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</si>
  <si>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</si>
  <si>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</si>
  <si>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</si>
  <si>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</si>
  <si>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</si>
  <si>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</si>
  <si>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</si>
  <si>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</si>
  <si>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</si>
  <si>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</si>
  <si>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</si>
  <si>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</si>
  <si>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</si>
  <si>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</si>
  <si>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</si>
  <si>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</si>
  <si>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</si>
  <si>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</si>
  <si>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</si>
  <si>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</si>
  <si>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</si>
  <si>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</si>
  <si>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</si>
  <si>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</si>
  <si>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</si>
  <si>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</si>
  <si>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</si>
  <si>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</si>
  <si>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</si>
  <si>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</si>
  <si>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</si>
  <si>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</si>
  <si>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</si>
  <si>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</si>
  <si>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</si>
  <si>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</si>
  <si>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</si>
  <si>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</si>
  <si>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</si>
  <si>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</si>
  <si>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</si>
  <si>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</si>
  <si>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</si>
  <si>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</si>
  <si>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</si>
  <si>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</si>
  <si>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</si>
  <si>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</si>
  <si>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</si>
  <si>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</si>
  <si>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</si>
  <si>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</si>
  <si>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</si>
  <si>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</si>
  <si>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</si>
  <si>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</si>
  <si>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</si>
  <si>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</si>
  <si>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</si>
  <si>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</si>
  <si>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</si>
  <si>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</si>
  <si>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</si>
  <si>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</si>
  <si>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</si>
  <si>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</si>
  <si>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</si>
  <si>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</si>
  <si>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</si>
  <si>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</si>
  <si>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</si>
  <si>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</si>
  <si>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</si>
  <si>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</si>
  <si>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</si>
  <si>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</si>
  <si>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</si>
  <si>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</si>
  <si>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</si>
  <si>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</si>
  <si>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</si>
  <si>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</si>
  <si>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</si>
  <si>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</si>
  <si>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</si>
  <si>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</si>
  <si>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</si>
  <si>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</si>
  <si>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</si>
  <si>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</si>
  <si>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</si>
  <si>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</si>
  <si>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</si>
  <si>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</si>
  <si>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</si>
  <si>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</si>
  <si>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</si>
  <si>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</si>
  <si>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</si>
  <si>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</si>
  <si>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</si>
  <si>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</si>
  <si>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</si>
  <si>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</si>
  <si>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</si>
  <si>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</si>
  <si>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</si>
  <si>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</si>
  <si>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</si>
  <si>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</si>
  <si>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</si>
  <si>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</si>
  <si>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</si>
  <si>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</si>
  <si>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</si>
  <si>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</si>
  <si>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</si>
  <si>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</si>
  <si>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</si>
  <si>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</si>
  <si>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</si>
  <si>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</si>
  <si>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</si>
  <si>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</si>
  <si>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</si>
  <si>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</si>
  <si>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</si>
  <si>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</si>
  <si>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</si>
  <si>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</si>
  <si>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</si>
  <si>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</si>
  <si>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</si>
  <si>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</si>
  <si>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</si>
  <si>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</si>
  <si>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</si>
  <si>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</si>
  <si>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</si>
  <si>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</si>
  <si>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</si>
  <si>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</si>
  <si>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</si>
  <si>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</si>
  <si>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</si>
  <si>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</si>
  <si>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</si>
  <si>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</si>
  <si>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</si>
  <si>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</si>
  <si>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</si>
  <si>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</si>
  <si>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</si>
  <si>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</si>
  <si>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</si>
  <si>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</si>
  <si>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</si>
  <si>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</si>
  <si>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</si>
  <si>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</si>
  <si>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</si>
  <si>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</si>
  <si>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</si>
  <si>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</si>
  <si>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</si>
  <si>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</si>
  <si>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</si>
  <si>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</si>
  <si>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</si>
  <si>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</si>
  <si>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</si>
  <si>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</si>
  <si>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</si>
  <si>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</si>
  <si>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</si>
  <si>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</si>
  <si>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</si>
  <si>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</si>
  <si>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</si>
  <si>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</si>
  <si>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</si>
  <si>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</si>
  <si>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</si>
  <si>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</si>
  <si>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</si>
  <si>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</si>
  <si>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</si>
  <si>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</si>
  <si>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</si>
  <si>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</si>
  <si>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</si>
  <si>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</si>
  <si>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</si>
  <si>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</si>
  <si>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</si>
  <si>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</si>
  <si>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</si>
  <si>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</si>
  <si>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</si>
  <si>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</si>
  <si>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</si>
  <si>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</si>
  <si>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</si>
  <si>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</si>
  <si>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</si>
  <si>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</si>
  <si>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</si>
  <si>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</si>
  <si>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</si>
  <si>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</si>
  <si>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</si>
  <si>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</si>
  <si>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</si>
  <si>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</si>
  <si>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</si>
  <si>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</si>
  <si>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</si>
  <si>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</si>
  <si>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</si>
  <si>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</si>
  <si>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</si>
  <si>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</si>
  <si>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</si>
  <si>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</si>
  <si>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</si>
  <si>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</si>
  <si>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</si>
  <si>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</si>
  <si>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</si>
  <si>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</si>
  <si>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</si>
  <si>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</si>
  <si>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</si>
  <si>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</si>
  <si>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</si>
  <si>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</si>
  <si>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</si>
  <si>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</si>
  <si>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</si>
  <si>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</si>
  <si>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</si>
  <si>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</si>
  <si>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</si>
  <si>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</si>
  <si>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</si>
  <si>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</si>
  <si>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</si>
  <si>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</si>
  <si>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</si>
  <si>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</si>
  <si>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</si>
  <si>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</si>
  <si>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</si>
  <si>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</si>
  <si>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</si>
  <si>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</si>
  <si>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</si>
  <si>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</si>
  <si>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</si>
  <si>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</si>
  <si>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</si>
  <si>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</si>
  <si>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</si>
  <si>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</si>
  <si>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</si>
  <si>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</si>
  <si>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</si>
  <si>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</si>
  <si>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</si>
  <si>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</si>
  <si>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</si>
  <si>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</si>
  <si>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</si>
  <si>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</si>
  <si>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</si>
  <si>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</si>
  <si>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</si>
  <si>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</si>
  <si>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</si>
  <si>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</si>
  <si>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</si>
  <si>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</si>
  <si>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</si>
  <si>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</si>
  <si>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</si>
  <si>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</si>
  <si>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</si>
  <si>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</si>
  <si>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</si>
  <si>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</si>
  <si>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</si>
  <si>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</si>
  <si>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</si>
  <si>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</si>
  <si>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</si>
  <si>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</si>
  <si>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</si>
  <si>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</si>
  <si>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</si>
  <si>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</si>
  <si>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</si>
  <si>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</si>
  <si>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</si>
  <si>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</si>
  <si>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</si>
  <si>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</si>
  <si>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</si>
  <si>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</si>
  <si>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</si>
  <si>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</si>
  <si>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</si>
  <si>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</si>
  <si>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</si>
  <si>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</si>
  <si>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</si>
  <si>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</si>
  <si>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</si>
  <si>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</si>
  <si>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</si>
  <si>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</si>
  <si>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</si>
  <si>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</si>
  <si>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</si>
  <si>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</si>
  <si>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</si>
  <si>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</si>
  <si>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</si>
  <si>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</si>
  <si>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</si>
  <si>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</si>
  <si>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</si>
  <si>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</si>
  <si>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</si>
  <si>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</si>
  <si>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</si>
  <si>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</si>
  <si>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</si>
  <si>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</si>
  <si>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</si>
  <si>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</si>
  <si>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</si>
  <si>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</si>
  <si>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</si>
  <si>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</si>
  <si>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</si>
  <si>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</si>
  <si>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</si>
  <si>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</si>
  <si>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</si>
  <si>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</si>
  <si>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</si>
  <si>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</si>
  <si>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</si>
  <si>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</si>
  <si>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</si>
  <si>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</si>
  <si>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</si>
  <si>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</si>
  <si>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</si>
  <si>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</si>
  <si>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</si>
  <si>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</si>
  <si>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</si>
  <si>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</si>
  <si>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</si>
  <si>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</si>
  <si>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</si>
  <si>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</si>
  <si>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</si>
  <si>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</si>
  <si>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</si>
  <si>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</si>
  <si>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</si>
  <si>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</si>
  <si>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</si>
  <si>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</si>
  <si>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</si>
  <si>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</si>
  <si>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</si>
  <si>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</si>
  <si>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</si>
  <si>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</si>
  <si>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</si>
  <si>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</si>
  <si>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</si>
  <si>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</si>
  <si>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</si>
  <si>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</si>
  <si>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</si>
  <si>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</si>
  <si>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</si>
  <si>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</si>
  <si>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</si>
  <si>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</si>
  <si>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</si>
  <si>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</si>
  <si>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</si>
  <si>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</si>
  <si>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</si>
  <si>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</si>
  <si>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</si>
  <si>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</si>
  <si>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</si>
  <si>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</si>
  <si>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</si>
  <si>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</si>
  <si>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</si>
  <si>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</si>
  <si>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</si>
  <si>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</si>
  <si>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</si>
  <si>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</si>
  <si>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</si>
  <si>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</si>
  <si>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</si>
  <si>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</si>
  <si>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</si>
  <si>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</si>
  <si>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</si>
  <si>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</si>
  <si>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</si>
  <si>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</si>
  <si>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</si>
  <si>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</si>
  <si>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</si>
  <si>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</si>
  <si>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</si>
  <si>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</si>
  <si>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</si>
  <si>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</si>
  <si>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</si>
  <si>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</si>
  <si>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</si>
  <si>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</si>
  <si>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</si>
  <si>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</si>
  <si>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</si>
  <si>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</si>
  <si>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</si>
  <si>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</si>
  <si>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</si>
  <si>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</si>
  <si>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</si>
  <si>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</si>
  <si>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</si>
  <si>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</si>
  <si>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</si>
  <si>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</si>
  <si>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</si>
  <si>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</si>
  <si>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</si>
  <si>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</si>
  <si>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</si>
  <si>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</si>
  <si>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</si>
  <si>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</si>
  <si>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</si>
  <si>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</si>
  <si>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</si>
  <si>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</si>
  <si>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</si>
  <si>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</si>
  <si>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</si>
  <si>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</si>
  <si>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</si>
  <si>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</si>
  <si>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</si>
  <si>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</si>
  <si>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</si>
  <si>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</si>
  <si>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</si>
  <si>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</si>
  <si>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</si>
  <si>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</si>
  <si>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</si>
  <si>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</si>
  <si>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</si>
  <si>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</si>
  <si>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</si>
  <si>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</si>
  <si>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</si>
  <si>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</si>
  <si>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</si>
  <si>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</si>
  <si>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</si>
  <si>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</si>
  <si>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</si>
  <si>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</si>
  <si>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</si>
  <si>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</si>
  <si>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</si>
  <si>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</si>
  <si>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</si>
  <si>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</si>
  <si>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</si>
  <si>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</si>
  <si>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</si>
  <si>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</si>
  <si>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</si>
  <si>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</si>
  <si>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</si>
  <si>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</si>
  <si>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</si>
  <si>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</si>
  <si>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</si>
  <si>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</si>
  <si>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</si>
  <si>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</si>
  <si>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</si>
  <si>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</si>
  <si>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</si>
  <si>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</si>
  <si>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</si>
  <si>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</si>
  <si>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</si>
  <si>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</si>
  <si>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</si>
  <si>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</si>
  <si>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</si>
  <si>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</si>
  <si>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</si>
  <si>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</si>
  <si>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</si>
  <si>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</si>
  <si>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</si>
  <si>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</si>
  <si>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</si>
  <si>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</si>
  <si>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</si>
  <si>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</si>
  <si>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</si>
  <si>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</si>
  <si>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</si>
  <si>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</si>
  <si>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</si>
  <si>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</si>
  <si>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</si>
  <si>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</si>
  <si>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</si>
  <si>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</si>
  <si>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</si>
  <si>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</si>
  <si>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</si>
  <si>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</si>
  <si>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</si>
  <si>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</si>
  <si>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</si>
  <si>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</si>
  <si>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</si>
  <si>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</si>
  <si>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</si>
  <si>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</si>
  <si>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</si>
  <si>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</si>
  <si>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</si>
  <si>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</si>
  <si>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</si>
  <si>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</si>
  <si>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</si>
  <si>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</si>
  <si>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</si>
  <si>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</si>
  <si>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</si>
  <si>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</si>
  <si>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</si>
  <si>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</si>
  <si>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</si>
  <si>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</si>
  <si>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</si>
  <si>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</si>
  <si>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</si>
  <si>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</si>
  <si>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</si>
  <si>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</si>
  <si>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</si>
  <si>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</si>
  <si>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</si>
  <si>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</si>
  <si>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</si>
  <si>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</si>
  <si>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</si>
  <si>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</si>
  <si>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</si>
  <si>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</si>
  <si>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</si>
  <si>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</si>
  <si>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</si>
  <si>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</si>
  <si>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</si>
  <si>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</si>
  <si>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</si>
  <si>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</si>
  <si>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</si>
  <si>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</si>
  <si>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</si>
  <si>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</si>
  <si>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</si>
  <si>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</si>
  <si>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</si>
  <si>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</si>
  <si>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</si>
  <si>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</si>
  <si>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</si>
  <si>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</si>
  <si>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</si>
  <si>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</si>
  <si>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</si>
  <si>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</si>
  <si>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</si>
  <si>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</si>
  <si>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</si>
  <si>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</si>
  <si>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</si>
  <si>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</si>
  <si>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</si>
  <si>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</si>
  <si>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</si>
  <si>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</si>
  <si>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</si>
  <si>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</si>
  <si>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</si>
  <si>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</si>
  <si>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</si>
  <si>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</si>
  <si>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</si>
  <si>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</si>
  <si>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</si>
  <si>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</si>
  <si>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</si>
  <si>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</si>
  <si>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</si>
  <si>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</si>
  <si>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</si>
  <si>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</si>
  <si>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</si>
  <si>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</si>
  <si>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</si>
  <si>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</si>
  <si>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</si>
  <si>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</si>
  <si>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</si>
  <si>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</si>
  <si>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</si>
  <si>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</si>
  <si>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</si>
  <si>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</si>
  <si>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</si>
  <si>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</si>
  <si>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</si>
  <si>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</si>
  <si>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</si>
  <si>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</si>
  <si>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</si>
  <si>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</si>
  <si>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</si>
  <si>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</si>
  <si>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</si>
  <si>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</si>
  <si>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</si>
  <si>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</si>
  <si>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</si>
  <si>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</si>
  <si>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</si>
  <si>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</si>
  <si>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</si>
  <si>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</si>
  <si>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</si>
  <si>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</si>
  <si>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</si>
  <si>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</si>
  <si>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</si>
  <si>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</si>
  <si>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</si>
  <si>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</si>
  <si>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</si>
  <si>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</si>
  <si>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</si>
  <si>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</si>
  <si>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</si>
  <si>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</si>
  <si>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</si>
  <si>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</si>
  <si>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</si>
  <si>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</si>
  <si>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</si>
  <si>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</si>
  <si>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</si>
  <si>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</si>
  <si>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</si>
  <si>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</si>
  <si>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</si>
  <si>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</si>
  <si>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</si>
  <si>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</si>
  <si>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</si>
  <si>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</si>
  <si>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</si>
  <si>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</si>
  <si>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</si>
  <si>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</si>
  <si>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</si>
  <si>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</si>
  <si>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</si>
  <si>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</si>
  <si>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</si>
  <si>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</si>
  <si>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</si>
  <si>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</si>
  <si>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</si>
  <si>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</si>
  <si>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</si>
  <si>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</si>
  <si>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</si>
  <si>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</si>
  <si>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</si>
  <si>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</si>
  <si>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</si>
  <si>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</si>
  <si>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</si>
  <si>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</si>
  <si>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</si>
  <si>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</si>
  <si>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</si>
  <si>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</si>
  <si>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</si>
  <si>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</si>
  <si>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</si>
  <si>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</si>
  <si>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</si>
  <si>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</si>
  <si>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</si>
  <si>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</si>
  <si>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</si>
  <si>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</si>
  <si>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</si>
  <si>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</si>
  <si>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</si>
  <si>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</si>
  <si>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</si>
  <si>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</si>
  <si>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</si>
  <si>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</si>
  <si>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</si>
  <si>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</si>
  <si>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</si>
  <si>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</si>
  <si>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</si>
  <si>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</si>
  <si>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</si>
  <si>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</si>
  <si>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</si>
  <si>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</si>
  <si>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</si>
  <si>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</si>
  <si>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</si>
  <si>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</si>
  <si>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</si>
  <si>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</si>
  <si>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</si>
  <si>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</si>
  <si>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</si>
  <si>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</si>
  <si>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</si>
  <si>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</si>
  <si>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</si>
  <si>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</si>
  <si>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</si>
  <si>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</si>
  <si>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</si>
  <si>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</si>
  <si>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</si>
  <si>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</si>
  <si>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</si>
  <si>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</si>
  <si>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</si>
  <si>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</si>
  <si>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</si>
  <si>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</si>
  <si>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</si>
  <si>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</si>
  <si>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</si>
  <si>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</si>
  <si>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</si>
  <si>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</si>
  <si>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</si>
  <si>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</si>
  <si>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</si>
  <si>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</si>
  <si>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</si>
  <si>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</si>
  <si>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</si>
  <si>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</si>
  <si>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</si>
  <si>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</si>
  <si>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</si>
  <si>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</si>
  <si>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</si>
  <si>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</si>
  <si>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</si>
  <si>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</si>
  <si>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</si>
  <si>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</si>
  <si>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</si>
  <si>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</si>
  <si>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</si>
  <si>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</si>
  <si>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</si>
  <si>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</si>
  <si>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</si>
  <si>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</si>
  <si>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</si>
  <si>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</si>
  <si>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</si>
  <si>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</si>
  <si>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</si>
  <si>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</si>
  <si>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</si>
  <si>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</si>
  <si>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</si>
  <si>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</si>
  <si>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</si>
  <si>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</si>
  <si>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</si>
  <si>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</si>
  <si>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</si>
  <si>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</si>
  <si>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</si>
  <si>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</si>
  <si>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</si>
  <si>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</si>
  <si>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</si>
  <si>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</si>
  <si>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</si>
  <si>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</si>
  <si>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</si>
  <si>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</si>
  <si>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</si>
  <si>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</si>
  <si>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</si>
  <si>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</si>
  <si>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</si>
  <si>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</si>
  <si>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</si>
  <si>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</si>
  <si>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</si>
  <si>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</si>
  <si>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</si>
  <si>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</si>
  <si>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</si>
  <si>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</si>
  <si>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</si>
  <si>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</si>
  <si>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</si>
  <si>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</si>
  <si>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</si>
  <si>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</si>
  <si>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</si>
  <si>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</si>
  <si>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</si>
  <si>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</si>
  <si>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</si>
  <si>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</si>
  <si>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</si>
  <si>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</si>
  <si>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</si>
  <si>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</si>
  <si>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</si>
  <si>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</si>
  <si>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</si>
  <si>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</si>
  <si>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</si>
  <si>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</si>
  <si>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</si>
  <si>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</si>
  <si>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</si>
  <si>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</si>
  <si>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</si>
  <si>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</si>
  <si>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</si>
  <si>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</si>
  <si>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</si>
  <si>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</si>
  <si>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</si>
  <si>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</si>
  <si>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</si>
  <si>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</si>
  <si>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</si>
  <si>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</si>
  <si>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</si>
  <si>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</si>
  <si>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</si>
  <si>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</si>
  <si>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</si>
  <si>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</si>
  <si>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</si>
  <si>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</si>
  <si>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</si>
  <si>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</si>
  <si>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</si>
  <si>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</si>
  <si>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</si>
  <si>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</si>
  <si>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</si>
  <si>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</si>
  <si>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</si>
  <si>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</si>
  <si>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</si>
  <si>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</si>
  <si>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</si>
  <si>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</si>
  <si>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</si>
  <si>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</si>
  <si>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</si>
  <si>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</si>
  <si>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</si>
  <si>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</si>
  <si>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</si>
  <si>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</si>
  <si>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</si>
  <si>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</si>
  <si>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</si>
  <si>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</si>
  <si>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</si>
  <si>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</si>
  <si>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</si>
  <si>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</si>
  <si>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</si>
  <si>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</si>
  <si>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</si>
  <si>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</si>
  <si>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</si>
  <si>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</si>
  <si>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</si>
  <si>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</si>
  <si>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</si>
  <si>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</si>
  <si>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</si>
  <si>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</si>
  <si>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</si>
  <si>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</si>
  <si>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</si>
  <si>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</si>
  <si>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</si>
  <si>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</si>
  <si>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</si>
  <si>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</si>
  <si>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</si>
  <si>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</si>
  <si>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</si>
  <si>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</si>
  <si>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</si>
  <si>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</si>
  <si>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</si>
  <si>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</si>
  <si>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</si>
  <si>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</si>
  <si>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</si>
  <si>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</si>
  <si>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</si>
  <si>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</si>
  <si>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</si>
  <si>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</si>
  <si>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</si>
  <si>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</si>
  <si>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</si>
  <si>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</si>
  <si>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</si>
  <si>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</si>
  <si>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</si>
  <si>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</si>
  <si>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</si>
  <si>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</si>
  <si>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</si>
  <si>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</si>
  <si>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</si>
  <si>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</si>
  <si>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</si>
  <si>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</si>
  <si>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</si>
  <si>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</si>
  <si>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</si>
  <si>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</si>
  <si>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</si>
  <si>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</si>
  <si>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</si>
  <si>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</si>
  <si>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</si>
  <si>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</si>
  <si>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</si>
  <si>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</si>
  <si>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</si>
  <si>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</si>
  <si>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</si>
  <si>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</si>
  <si>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</si>
  <si>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</si>
  <si>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</si>
  <si>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</si>
  <si>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</si>
  <si>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</si>
  <si>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</si>
  <si>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</si>
  <si>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</si>
  <si>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</si>
  <si>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</si>
  <si>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</si>
  <si>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</si>
  <si>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</si>
  <si>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</si>
  <si>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</si>
  <si>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</si>
  <si>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</si>
  <si>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</si>
  <si>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</si>
  <si>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</si>
  <si>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</si>
  <si>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</si>
  <si>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</si>
  <si>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</si>
  <si>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</si>
  <si>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</si>
  <si>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</si>
  <si>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</si>
  <si>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</si>
  <si>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</si>
  <si>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</si>
  <si>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</si>
  <si>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</si>
  <si>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</si>
  <si>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</si>
  <si>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</si>
  <si>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</si>
  <si>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</si>
  <si>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</si>
  <si>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</si>
  <si>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</si>
  <si>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</si>
  <si>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</si>
  <si>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</si>
  <si>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</si>
  <si>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</si>
  <si>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</si>
  <si>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</si>
  <si>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</si>
  <si>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</si>
  <si>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</si>
  <si>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</si>
  <si>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</si>
  <si>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</si>
  <si>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</si>
  <si>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</si>
  <si>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</si>
  <si>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</si>
  <si>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</si>
  <si>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</si>
  <si>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</si>
  <si>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</si>
  <si>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</si>
  <si>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</si>
  <si>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</si>
  <si>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</si>
  <si>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</si>
  <si>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</si>
  <si>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</si>
  <si>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</si>
  <si>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</si>
  <si>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</si>
  <si>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</si>
  <si>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</si>
  <si>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</si>
  <si>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</si>
  <si>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</si>
  <si>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</si>
  <si>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</si>
  <si>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</si>
  <si>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</si>
  <si>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</si>
  <si>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</si>
  <si>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</si>
  <si>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</si>
  <si>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</si>
  <si>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</si>
  <si>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</si>
  <si>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</si>
  <si>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</si>
  <si>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</si>
  <si>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</si>
  <si>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</si>
  <si>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</si>
  <si>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</si>
  <si>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</si>
  <si>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</si>
  <si>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</si>
  <si>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</si>
  <si>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</si>
  <si>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</si>
  <si>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</si>
  <si>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</si>
  <si>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</si>
  <si>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</si>
  <si>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</si>
  <si>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</si>
  <si>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</si>
  <si>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</si>
  <si>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</si>
  <si>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</si>
  <si>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</si>
  <si>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</si>
  <si>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</si>
  <si>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</si>
  <si>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</si>
  <si>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</si>
  <si>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</si>
  <si>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</si>
  <si>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</si>
  <si>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</si>
  <si>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</si>
  <si>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</si>
  <si>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</si>
  <si>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</si>
  <si>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</si>
  <si>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</si>
  <si>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</si>
  <si>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</si>
  <si>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</si>
  <si>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</si>
  <si>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</si>
  <si>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</si>
  <si>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</si>
  <si>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</si>
  <si>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</si>
  <si>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</si>
  <si>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</si>
  <si>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</si>
  <si>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</si>
  <si>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</si>
  <si>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</si>
  <si>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</si>
  <si>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</si>
  <si>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</si>
  <si>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</si>
  <si>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</si>
  <si>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</si>
  <si>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</si>
  <si>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</si>
  <si>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</si>
  <si>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</si>
  <si>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</si>
  <si>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</si>
  <si>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</si>
  <si>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</si>
  <si>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</si>
  <si>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</si>
  <si>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</si>
  <si>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</si>
  <si>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</si>
  <si>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</si>
  <si>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</si>
  <si>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</si>
  <si>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</si>
  <si>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</si>
  <si>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</si>
  <si>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</si>
  <si>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</si>
  <si>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</si>
  <si>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</si>
  <si>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</si>
  <si>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</si>
  <si>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</si>
  <si>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</si>
  <si>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</si>
  <si>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</si>
  <si>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</si>
  <si>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</si>
  <si>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</si>
  <si>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</si>
  <si>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</si>
  <si>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</si>
  <si>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</si>
  <si>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</si>
  <si>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</si>
  <si>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</si>
  <si>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</si>
  <si>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</si>
  <si>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</si>
  <si>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</si>
  <si>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</si>
  <si>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</si>
  <si>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</si>
  <si>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</si>
  <si>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</si>
  <si>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</si>
  <si>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</si>
  <si>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</si>
  <si>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</si>
  <si>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</si>
  <si>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</si>
  <si>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</si>
  <si>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</si>
  <si>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</si>
  <si>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</si>
  <si>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</si>
  <si>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</si>
  <si>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</si>
  <si>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</si>
  <si>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</si>
  <si>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</si>
  <si>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</si>
  <si>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</si>
  <si>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</si>
  <si>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</si>
  <si>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</si>
  <si>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</si>
  <si>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</si>
  <si>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</si>
  <si>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</si>
  <si>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</si>
  <si>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</si>
  <si>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</si>
  <si>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</si>
  <si>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</si>
  <si>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</si>
  <si>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</si>
  <si>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</si>
  <si>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</si>
  <si>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</si>
  <si>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</si>
  <si>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</si>
  <si>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</si>
  <si>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</si>
  <si>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</si>
  <si>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</si>
  <si>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</si>
  <si>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</si>
  <si>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</si>
  <si>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</si>
  <si>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</si>
  <si>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</si>
  <si>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</si>
  <si>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</si>
  <si>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</si>
  <si>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</si>
  <si>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</si>
  <si>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</si>
  <si>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</si>
  <si>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</si>
  <si>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</si>
  <si>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</si>
  <si>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</si>
  <si>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</si>
  <si>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</si>
  <si>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</si>
  <si>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</si>
  <si>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</si>
  <si>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</si>
  <si>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</si>
  <si>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</si>
  <si>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</si>
  <si>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</si>
  <si>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</si>
  <si>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</si>
  <si>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</si>
  <si>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</si>
  <si>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</si>
  <si>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</si>
  <si>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</si>
  <si>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</si>
  <si>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</si>
  <si>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</si>
  <si>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</si>
  <si>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</si>
  <si>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</si>
  <si>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</si>
  <si>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</si>
  <si>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</si>
  <si>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</si>
  <si>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</si>
  <si>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</si>
  <si>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</si>
  <si>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</si>
  <si>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</si>
  <si>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</si>
  <si>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</si>
  <si>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</si>
  <si>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</si>
  <si>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</si>
  <si>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</si>
  <si>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</si>
  <si>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</si>
  <si>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</si>
  <si>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</si>
  <si>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</si>
  <si>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</si>
  <si>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</si>
  <si>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</si>
  <si>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</si>
  <si>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</si>
  <si>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</si>
  <si>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</si>
  <si>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</si>
  <si>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</si>
  <si>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</si>
  <si>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</si>
  <si>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</si>
  <si>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</si>
  <si>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</si>
  <si>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</si>
  <si>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</si>
  <si>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</si>
  <si>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</si>
  <si>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</si>
  <si>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</si>
  <si>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</si>
  <si>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</si>
  <si>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</si>
  <si>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</si>
  <si>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</si>
  <si>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</si>
  <si>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</si>
  <si>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</si>
  <si>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</si>
  <si>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</si>
  <si>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</si>
  <si>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</si>
  <si>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</si>
  <si>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</si>
  <si>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</si>
  <si>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</si>
  <si>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</si>
  <si>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</si>
  <si>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</si>
  <si>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</si>
  <si>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</si>
  <si>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</si>
  <si>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</si>
  <si>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</si>
  <si>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</si>
  <si>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</si>
  <si>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</si>
  <si>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</si>
  <si>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</si>
  <si>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</si>
  <si>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</si>
  <si>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</si>
  <si>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</si>
  <si>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</si>
  <si>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</si>
  <si>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</si>
  <si>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</si>
  <si>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</si>
  <si>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</si>
  <si>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</si>
  <si>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</si>
  <si>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</si>
  <si>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</si>
  <si>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</si>
  <si>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</si>
  <si>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</si>
  <si>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</si>
  <si>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</si>
  <si>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</si>
  <si>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</si>
  <si>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</si>
  <si>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</si>
  <si>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</si>
  <si>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</si>
  <si>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</si>
  <si>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</si>
  <si>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</si>
  <si>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</si>
  <si>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</si>
  <si>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</si>
  <si>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</si>
  <si>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</si>
  <si>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</si>
  <si>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</si>
  <si>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</si>
  <si>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</si>
  <si>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</si>
  <si>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</si>
  <si>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</si>
  <si>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</si>
  <si>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</si>
  <si>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</si>
  <si>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</si>
  <si>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</si>
  <si>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</si>
  <si>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</si>
  <si>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</si>
  <si>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</si>
  <si>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</si>
  <si>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</si>
  <si>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</si>
  <si>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</si>
  <si>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</si>
  <si>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</si>
  <si>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</si>
  <si>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</si>
  <si>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</si>
  <si>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</si>
  <si>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</si>
  <si>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</si>
  <si>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</si>
  <si>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</si>
  <si>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</si>
  <si>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</si>
  <si>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</si>
  <si>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</si>
  <si>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</si>
  <si>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</si>
  <si>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</si>
  <si>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</si>
  <si>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</si>
  <si>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</si>
  <si>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</si>
  <si>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</si>
  <si>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</si>
  <si>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</si>
  <si>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</si>
  <si>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</si>
  <si>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</si>
  <si>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</si>
  <si>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</si>
  <si>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</si>
  <si>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</si>
  <si>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</si>
  <si>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</si>
  <si>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</si>
  <si>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</si>
  <si>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</si>
  <si>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</si>
  <si>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</si>
  <si>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</si>
  <si>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</si>
  <si>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</si>
  <si>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</si>
  <si>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</si>
  <si>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</si>
  <si>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</si>
  <si>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</si>
  <si>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</si>
  <si>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</si>
  <si>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</si>
  <si>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</si>
  <si>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</si>
  <si>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</si>
  <si>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</si>
  <si>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</si>
  <si>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</si>
  <si>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</si>
  <si>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</si>
  <si>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</si>
  <si>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</si>
  <si>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</si>
  <si>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</si>
  <si>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</si>
  <si>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</si>
  <si>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</si>
  <si>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</si>
  <si>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</si>
  <si>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</si>
  <si>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</si>
  <si>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</si>
  <si>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</si>
  <si>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</si>
  <si>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</si>
  <si>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</si>
  <si>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</si>
  <si>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</si>
  <si>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</si>
  <si>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</si>
  <si>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</si>
  <si>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</si>
  <si>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</si>
  <si>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</si>
  <si>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</si>
  <si>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</si>
  <si>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</si>
  <si>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</si>
  <si>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</si>
  <si>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</si>
  <si>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</si>
  <si>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</si>
  <si>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</si>
  <si>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</si>
  <si>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</si>
  <si>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</si>
  <si>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</si>
  <si>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</si>
  <si>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</si>
  <si>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</si>
  <si>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</si>
  <si>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</si>
  <si>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</si>
  <si>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</si>
  <si>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</si>
  <si>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</si>
  <si>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</si>
  <si>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</si>
  <si>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</si>
  <si>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</si>
  <si>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</si>
  <si>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</si>
  <si>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</si>
  <si>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</si>
  <si>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</si>
  <si>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</si>
  <si>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</si>
  <si>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</si>
  <si>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</si>
  <si>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</si>
  <si>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</si>
  <si>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</si>
  <si>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</si>
  <si>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</si>
  <si>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</si>
  <si>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</si>
  <si>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</si>
  <si>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</si>
  <si>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</si>
  <si>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</si>
  <si>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</si>
  <si>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</si>
  <si>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</si>
  <si>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</si>
  <si>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</si>
  <si>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</si>
  <si>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</si>
  <si>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</si>
  <si>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</si>
  <si>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</si>
  <si>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</si>
  <si>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</si>
  <si>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</si>
  <si>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</si>
  <si>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</si>
  <si>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</si>
  <si>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</si>
  <si>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</si>
  <si>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</si>
  <si>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</si>
  <si>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</si>
  <si>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</si>
  <si>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</si>
  <si>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</si>
  <si>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</si>
  <si>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</si>
  <si>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</si>
  <si>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</si>
  <si>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</si>
  <si>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</si>
  <si>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</si>
  <si>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</si>
  <si>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</si>
  <si>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</si>
  <si>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</si>
  <si>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</si>
  <si>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</si>
  <si>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</si>
  <si>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</si>
  <si>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</si>
  <si>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</si>
  <si>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</si>
  <si>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</si>
  <si>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</si>
  <si>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</si>
  <si>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</si>
  <si>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</si>
  <si>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</si>
  <si>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</si>
  <si>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</si>
  <si>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</si>
  <si>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</si>
  <si>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</si>
  <si>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</si>
  <si>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</si>
  <si>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</si>
  <si>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</si>
  <si>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</si>
  <si>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</si>
  <si>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</si>
  <si>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</si>
  <si>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</si>
  <si>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</si>
  <si>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</si>
  <si>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</si>
  <si>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</si>
  <si>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</si>
  <si>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</si>
  <si>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</si>
  <si>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</si>
  <si>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</si>
  <si>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</si>
  <si>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</si>
  <si>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</si>
  <si>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</si>
  <si>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</si>
  <si>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</si>
  <si>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</si>
  <si>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</si>
  <si>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</si>
  <si>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</si>
  <si>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</si>
  <si>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</si>
  <si>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</si>
  <si>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</si>
  <si>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</si>
  <si>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</si>
  <si>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</si>
  <si>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</si>
  <si>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</si>
  <si>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</si>
  <si>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</si>
  <si>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</si>
  <si>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</si>
  <si>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</si>
  <si>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</si>
  <si>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</si>
  <si>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</si>
  <si>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</si>
  <si>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</si>
  <si>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</si>
  <si>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</si>
  <si>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</si>
  <si>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</si>
  <si>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</si>
  <si>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</si>
  <si>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</si>
  <si>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</si>
  <si>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</si>
  <si>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</si>
  <si>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</si>
  <si>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</si>
  <si>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</si>
  <si>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</si>
  <si>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</si>
  <si>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</si>
  <si>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</si>
  <si>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</si>
  <si>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</si>
  <si>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</si>
  <si>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</si>
  <si>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</si>
  <si>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</si>
  <si>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</si>
  <si>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</si>
  <si>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</si>
  <si>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</si>
  <si>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</si>
  <si>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</si>
  <si>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</si>
  <si>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</si>
  <si>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</si>
  <si>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</si>
  <si>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</si>
  <si>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</si>
  <si>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</si>
  <si>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</si>
  <si>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</si>
  <si>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</si>
  <si>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</si>
  <si>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</si>
  <si>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</si>
  <si>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</si>
  <si>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</si>
  <si>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</si>
  <si>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</si>
  <si>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</si>
  <si>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</si>
  <si>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</si>
  <si>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</si>
  <si>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</si>
  <si>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</si>
  <si>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</si>
  <si>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</si>
  <si>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</si>
  <si>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</si>
  <si>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</si>
  <si>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</si>
  <si>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</si>
  <si>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</si>
  <si>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</si>
  <si>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</si>
  <si>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</si>
  <si>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</si>
  <si>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</si>
  <si>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</si>
  <si>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</si>
  <si>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</si>
  <si>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</si>
  <si>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</si>
  <si>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</si>
  <si>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</si>
  <si>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</si>
  <si>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</si>
  <si>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</si>
  <si>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</si>
  <si>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</si>
  <si>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</si>
  <si>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</si>
  <si>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</si>
  <si>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</si>
  <si>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</si>
  <si>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</si>
  <si>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</si>
  <si>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</si>
  <si>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</si>
  <si>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</si>
  <si>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</si>
  <si>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</si>
  <si>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</si>
  <si>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</si>
  <si>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</si>
  <si>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</si>
  <si>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</si>
  <si>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</si>
  <si>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</si>
  <si>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</si>
  <si>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</si>
  <si>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</si>
  <si>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</si>
  <si>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</si>
  <si>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</si>
  <si>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</si>
  <si>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</si>
  <si>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</si>
  <si>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</si>
  <si>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</si>
  <si>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</si>
  <si>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</si>
  <si>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</si>
  <si>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</si>
  <si>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</si>
  <si>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</si>
  <si>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</si>
  <si>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</si>
  <si>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</si>
  <si>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</si>
  <si>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</si>
  <si>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</si>
  <si>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</si>
  <si>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</si>
  <si>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</si>
  <si>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</si>
  <si>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</si>
  <si>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</si>
  <si>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</si>
  <si>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</si>
  <si>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</si>
  <si>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</si>
  <si>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</si>
  <si>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</si>
  <si>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</si>
  <si>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</si>
  <si>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</si>
  <si>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</si>
  <si>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</si>
  <si>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</si>
  <si>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</si>
  <si>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</si>
  <si>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</si>
  <si>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</si>
  <si>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</si>
  <si>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</si>
  <si>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</si>
  <si>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</si>
  <si>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</si>
  <si>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</si>
  <si>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</si>
  <si>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</si>
  <si>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</si>
  <si>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</si>
  <si>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</si>
  <si>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</si>
  <si>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</si>
  <si>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</si>
  <si>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</si>
  <si>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</si>
  <si>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</si>
  <si>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</si>
  <si>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</si>
  <si>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</si>
  <si>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</si>
  <si>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</si>
  <si>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</si>
  <si>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</si>
  <si>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</si>
  <si>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</si>
  <si>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</si>
  <si>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</si>
  <si>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</si>
  <si>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</si>
  <si>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</si>
  <si>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</si>
  <si>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</si>
  <si>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</si>
  <si>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</si>
  <si>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</si>
  <si>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</si>
  <si>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</si>
  <si>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</si>
  <si>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</si>
  <si>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</si>
  <si>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</si>
  <si>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</si>
  <si>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</si>
  <si>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</si>
  <si>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</si>
  <si>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</si>
  <si>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</si>
  <si>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</si>
  <si>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</si>
  <si>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</si>
  <si>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</si>
  <si>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</si>
  <si>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</si>
  <si>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</si>
  <si>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</si>
  <si>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</si>
  <si>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</si>
  <si>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</si>
  <si>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</si>
  <si>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</si>
  <si>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</si>
  <si>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</si>
  <si>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</si>
  <si>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</si>
  <si>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</si>
  <si>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</si>
  <si>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</si>
  <si>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</si>
  <si>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</si>
  <si>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</si>
  <si>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</si>
  <si>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</si>
  <si>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</si>
  <si>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</si>
  <si>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</si>
  <si>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</si>
  <si>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</si>
  <si>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</si>
  <si>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</si>
  <si>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</si>
  <si>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</si>
  <si>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</si>
  <si>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</si>
  <si>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</si>
  <si>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</si>
  <si>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</si>
  <si>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</si>
  <si>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</si>
  <si>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</si>
  <si>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</si>
  <si>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</si>
  <si>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</si>
  <si>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</si>
  <si>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</si>
  <si>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</si>
  <si>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</si>
  <si>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</si>
  <si>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</si>
  <si>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</si>
  <si>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</si>
  <si>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</si>
  <si>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</si>
  <si>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</si>
  <si>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</si>
  <si>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</si>
  <si>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</si>
  <si>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</si>
  <si>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</si>
  <si>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</si>
  <si>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</si>
  <si>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</si>
  <si>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</si>
  <si>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</si>
  <si>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</si>
  <si>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</si>
  <si>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</si>
  <si>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</si>
  <si>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</si>
  <si>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</si>
  <si>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</si>
  <si>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</si>
  <si>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</si>
  <si>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</si>
  <si>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</si>
  <si>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</si>
  <si>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</si>
  <si>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</si>
  <si>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</si>
  <si>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</si>
  <si>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</si>
  <si>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</si>
  <si>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</si>
  <si>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</si>
  <si>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</si>
  <si>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</si>
  <si>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</si>
  <si>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</si>
  <si>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</si>
  <si>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</si>
  <si>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</si>
  <si>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</si>
  <si>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</si>
  <si>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</si>
  <si>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</si>
  <si>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</si>
  <si>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</si>
  <si>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</si>
  <si>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</si>
  <si>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</si>
  <si>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</si>
  <si>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</si>
  <si>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</si>
  <si>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</si>
  <si>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</si>
  <si>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</si>
  <si>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</si>
  <si>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</si>
  <si>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</si>
  <si>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</si>
  <si>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</si>
  <si>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</si>
  <si>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</si>
  <si>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</si>
  <si>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</si>
  <si>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</si>
  <si>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</si>
  <si>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</si>
  <si>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</si>
  <si>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</si>
  <si>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</si>
  <si>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</si>
  <si>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</si>
  <si>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</si>
  <si>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</si>
  <si>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</si>
  <si>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</si>
  <si>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</si>
  <si>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</si>
  <si>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</si>
  <si>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</si>
  <si>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</si>
  <si>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</si>
  <si>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</si>
  <si>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</si>
  <si>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</si>
  <si>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</si>
  <si>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</si>
  <si>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</si>
  <si>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</si>
  <si>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</si>
  <si>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</si>
  <si>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</si>
  <si>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</si>
  <si>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</si>
  <si>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</si>
  <si>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</si>
  <si>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</si>
  <si>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</si>
  <si>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</si>
  <si>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</si>
  <si>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</si>
  <si>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</si>
  <si>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</si>
  <si>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</si>
  <si>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</si>
  <si>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</si>
  <si>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</si>
  <si>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</si>
  <si>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</si>
  <si>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</si>
  <si>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</si>
  <si>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</si>
  <si>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</si>
  <si>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</si>
  <si>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</si>
  <si>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</si>
  <si>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</si>
  <si>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</si>
  <si>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</si>
  <si>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</si>
  <si>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</si>
  <si>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</si>
  <si>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</si>
  <si>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</si>
  <si>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</si>
  <si>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</si>
  <si>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</si>
  <si>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</si>
  <si>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</si>
  <si>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</si>
  <si>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</si>
  <si>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</si>
  <si>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</si>
  <si>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</si>
  <si>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</si>
  <si>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</si>
  <si>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</si>
  <si>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</si>
  <si>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</si>
  <si>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</si>
  <si>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</si>
  <si>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</si>
  <si>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</si>
  <si>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</si>
  <si>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</si>
  <si>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</si>
  <si>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</si>
  <si>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</si>
  <si>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</si>
  <si>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</si>
  <si>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</si>
  <si>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</si>
  <si>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</si>
  <si>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</si>
  <si>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</si>
  <si>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</si>
  <si>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</si>
  <si>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</si>
  <si>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</si>
  <si>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</si>
  <si>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</si>
  <si>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</si>
  <si>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</si>
  <si>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</si>
  <si>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</si>
  <si>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</si>
  <si>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</si>
  <si>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</si>
  <si>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</si>
  <si>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</si>
  <si>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</si>
  <si>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</si>
  <si>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</si>
  <si>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</si>
  <si>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</si>
  <si>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</si>
  <si>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</si>
  <si>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</si>
  <si>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</si>
  <si>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</si>
  <si>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</si>
  <si>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</si>
  <si>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</si>
  <si>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</si>
  <si>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</si>
  <si>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</si>
  <si>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</si>
  <si>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</si>
  <si>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</si>
  <si>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</si>
  <si>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</si>
  <si>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</si>
  <si>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</si>
  <si>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</si>
  <si>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</si>
  <si>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</si>
  <si>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</si>
  <si>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</si>
  <si>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</si>
  <si>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</si>
  <si>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</si>
  <si>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</si>
  <si>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</si>
  <si>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</si>
  <si>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</si>
  <si>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</si>
  <si>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</si>
  <si>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</si>
  <si>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</si>
  <si>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</si>
  <si>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</si>
  <si>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</si>
  <si>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</si>
  <si>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</si>
  <si>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</si>
  <si>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</si>
  <si>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</si>
  <si>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</si>
  <si>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</si>
  <si>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</si>
  <si>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</si>
  <si>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</si>
  <si>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</si>
  <si>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</si>
  <si>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</si>
  <si>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</si>
  <si>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</si>
  <si>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</si>
  <si>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</si>
  <si>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</si>
  <si>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</si>
  <si>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</si>
  <si>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</si>
  <si>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</si>
  <si>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</si>
  <si>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</si>
  <si>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</si>
  <si>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</si>
  <si>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</si>
  <si>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</si>
  <si>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</si>
  <si>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</si>
  <si>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</si>
  <si>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</si>
  <si>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</si>
  <si>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</si>
  <si>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</si>
  <si>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</si>
  <si>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</si>
  <si>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</si>
  <si>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</si>
  <si>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</si>
  <si>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</si>
  <si>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</si>
  <si>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</si>
  <si>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</si>
  <si>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</si>
  <si>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</si>
  <si>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</si>
  <si>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</si>
  <si>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</si>
  <si>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</si>
  <si>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</si>
  <si>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</si>
  <si>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</si>
  <si>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</si>
  <si>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</si>
  <si>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</si>
  <si>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</si>
  <si>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</si>
  <si>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</si>
  <si>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</si>
  <si>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</si>
  <si>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</si>
  <si>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</si>
  <si>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</si>
  <si>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</si>
  <si>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</si>
  <si>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</si>
  <si>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</si>
  <si>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</si>
  <si>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</si>
  <si>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</si>
  <si>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</si>
  <si>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</si>
  <si>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</si>
  <si>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</si>
  <si>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</si>
  <si>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</si>
  <si>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</si>
  <si>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</si>
  <si>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</si>
  <si>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</si>
  <si>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</si>
  <si>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</si>
  <si>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</si>
  <si>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</si>
  <si>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</si>
  <si>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</si>
  <si>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</si>
  <si>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</si>
  <si>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</si>
  <si>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</si>
  <si>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</si>
  <si>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</si>
  <si>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</si>
  <si>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</si>
  <si>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</si>
  <si>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</si>
  <si>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</si>
  <si>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</si>
  <si>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</si>
  <si>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</si>
  <si>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</si>
  <si>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</si>
  <si>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</si>
  <si>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</si>
  <si>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</si>
  <si>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</si>
  <si>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</si>
  <si>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</si>
  <si>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</si>
  <si>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</si>
  <si>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</si>
  <si>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</si>
  <si>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</si>
  <si>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</si>
  <si>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</si>
  <si>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</si>
  <si>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</si>
  <si>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</si>
  <si>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</si>
  <si>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</si>
  <si>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</si>
  <si>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</si>
  <si>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</si>
  <si>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</si>
  <si>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</si>
  <si>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</si>
  <si>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</si>
  <si>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</si>
  <si>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</si>
  <si>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</si>
  <si>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</si>
  <si>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</si>
  <si>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</si>
  <si>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</si>
  <si>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</si>
  <si>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</si>
  <si>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</si>
  <si>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</si>
  <si>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</si>
  <si>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</si>
  <si>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</si>
  <si>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</si>
  <si>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</si>
  <si>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</si>
  <si>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</si>
  <si>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</si>
  <si>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</si>
  <si>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</si>
  <si>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</si>
  <si>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</si>
  <si>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</si>
  <si>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</si>
  <si>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</si>
  <si>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</si>
  <si>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</si>
  <si>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</si>
  <si>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</si>
  <si>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</si>
  <si>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</si>
  <si>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</si>
  <si>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</si>
  <si>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</si>
  <si>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</si>
  <si>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</si>
  <si>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</si>
  <si>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</si>
  <si>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</si>
  <si>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</si>
  <si>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</si>
  <si>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</si>
  <si>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</si>
  <si>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</si>
  <si>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</si>
  <si>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</si>
  <si>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</si>
  <si>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</si>
  <si>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</si>
  <si>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</si>
  <si>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</si>
  <si>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</si>
  <si>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</si>
  <si>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</si>
  <si>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</si>
  <si>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</si>
  <si>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</si>
  <si>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</si>
  <si>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</si>
  <si>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</si>
  <si>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</si>
  <si>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</si>
  <si>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</si>
  <si>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</si>
  <si>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</si>
  <si>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</si>
  <si>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</si>
  <si>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</si>
  <si>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</si>
  <si>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</si>
  <si>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</si>
  <si>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</si>
  <si>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</si>
  <si>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</si>
  <si>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</si>
  <si>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</si>
  <si>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</si>
  <si>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</si>
  <si>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</si>
  <si>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</si>
  <si>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</si>
  <si>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</si>
  <si>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</si>
  <si>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</si>
  <si>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</si>
  <si>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</si>
  <si>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</si>
  <si>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</si>
  <si>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</si>
  <si>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</si>
  <si>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</si>
  <si>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</si>
  <si>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</si>
  <si>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</si>
  <si>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</si>
  <si>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</si>
  <si>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</si>
  <si>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</si>
  <si>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</si>
  <si>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</si>
  <si>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</si>
  <si>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</si>
  <si>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</si>
  <si>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</si>
  <si>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</si>
  <si>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</si>
  <si>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</si>
  <si>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</si>
  <si>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</si>
  <si>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</si>
  <si>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</si>
  <si>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</si>
  <si>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</si>
  <si>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</si>
  <si>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</si>
  <si>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</si>
  <si>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</si>
  <si>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</si>
  <si>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</si>
  <si>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</si>
  <si>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</si>
  <si>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</si>
  <si>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</si>
  <si>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</si>
  <si>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</si>
  <si>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</si>
  <si>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</si>
  <si>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</si>
  <si>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</si>
  <si>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</si>
  <si>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</si>
  <si>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</si>
  <si>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</si>
  <si>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</si>
  <si>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</si>
  <si>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</si>
  <si>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</si>
  <si>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</si>
  <si>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</si>
  <si>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</si>
  <si>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</si>
  <si>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</si>
  <si>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</si>
  <si>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</si>
  <si>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</si>
  <si>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</si>
  <si>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</si>
  <si>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</si>
  <si>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</si>
  <si>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</si>
  <si>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</si>
  <si>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</si>
  <si>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</si>
  <si>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</si>
  <si>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</si>
  <si>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</si>
  <si>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</si>
  <si>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</si>
  <si>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</si>
  <si>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</si>
  <si>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</si>
  <si>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</si>
  <si>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</si>
  <si>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</si>
  <si>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</si>
  <si>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</si>
  <si>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</si>
  <si>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</si>
  <si>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</si>
  <si>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</si>
  <si>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</si>
  <si>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</si>
  <si>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</si>
  <si>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</si>
  <si>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</si>
  <si>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</si>
  <si>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</si>
  <si>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</si>
  <si>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</si>
  <si>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</si>
  <si>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</si>
  <si>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</si>
  <si>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</si>
  <si>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</si>
  <si>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</si>
  <si>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</si>
  <si>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</si>
  <si>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</si>
  <si>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</si>
  <si>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</si>
  <si>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</si>
  <si>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</si>
  <si>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</si>
  <si>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</si>
  <si>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</si>
  <si>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</si>
  <si>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</si>
  <si>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</si>
  <si>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</si>
  <si>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</si>
  <si>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</si>
  <si>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</si>
  <si>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</si>
  <si>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</si>
  <si>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</si>
  <si>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</si>
  <si>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</si>
  <si>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</si>
  <si>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</si>
  <si>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</si>
  <si>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</si>
  <si>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</si>
  <si>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</si>
  <si>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</si>
  <si>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</si>
  <si>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</si>
  <si>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</si>
  <si>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</si>
  <si>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</si>
  <si>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</si>
  <si>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</si>
  <si>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</si>
  <si>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</si>
  <si>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</si>
  <si>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</si>
  <si>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</si>
  <si>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</si>
  <si>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</si>
  <si>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</si>
  <si>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</si>
  <si>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</si>
  <si>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</si>
  <si>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</si>
  <si>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</si>
  <si>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</si>
  <si>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</si>
  <si>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</si>
  <si>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</si>
  <si>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</si>
  <si>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</si>
  <si>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</si>
  <si>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</si>
  <si>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</si>
  <si>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</si>
  <si>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</si>
  <si>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</si>
  <si>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</si>
  <si>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</si>
  <si>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</si>
  <si>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</si>
  <si>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</si>
  <si>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</si>
  <si>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</si>
  <si>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</si>
  <si>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</si>
  <si>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</si>
  <si>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</si>
  <si>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</si>
  <si>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</si>
  <si>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</si>
  <si>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</si>
  <si>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</si>
  <si>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</si>
  <si>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</si>
  <si>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</si>
  <si>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</si>
  <si>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</si>
  <si>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</si>
  <si>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</si>
  <si>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</si>
  <si>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</si>
  <si>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</si>
  <si>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</si>
  <si>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</si>
  <si>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</si>
  <si>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</si>
  <si>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</si>
  <si>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</si>
  <si>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</si>
  <si>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</si>
  <si>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</si>
  <si>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</si>
  <si>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</si>
  <si>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</si>
  <si>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</si>
  <si>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</si>
  <si>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</si>
  <si>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</si>
  <si>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</si>
  <si>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</si>
  <si>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</si>
  <si>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</si>
  <si>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</si>
  <si>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</si>
  <si>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</si>
  <si>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</si>
  <si>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</si>
  <si>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</si>
  <si>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</si>
  <si>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</si>
  <si>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</si>
  <si>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</si>
  <si>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</si>
  <si>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</si>
  <si>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</si>
  <si>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</si>
  <si>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</si>
  <si>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</si>
  <si>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</si>
  <si>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</si>
  <si>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</si>
  <si>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</si>
  <si>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</si>
  <si>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</si>
  <si>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</si>
  <si>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</si>
  <si>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</si>
  <si>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</si>
  <si>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</si>
  <si>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</si>
  <si>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</si>
  <si>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</si>
  <si>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</si>
  <si>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</si>
  <si>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</si>
  <si>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</si>
  <si>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</si>
  <si>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</si>
  <si>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</si>
  <si>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</si>
  <si>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</si>
  <si>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</si>
  <si>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</si>
  <si>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</si>
  <si>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</si>
  <si>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</si>
  <si>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</si>
  <si>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</si>
  <si>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</si>
  <si>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</si>
  <si>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</si>
  <si>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</si>
  <si>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</si>
  <si>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</si>
  <si>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</si>
  <si>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</si>
  <si>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</si>
  <si>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</si>
  <si>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</si>
  <si>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</si>
  <si>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</si>
  <si>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</si>
  <si>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</si>
  <si>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</si>
  <si>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</si>
  <si>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</si>
  <si>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</si>
  <si>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</si>
  <si>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</si>
  <si>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</si>
  <si>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</si>
  <si>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</si>
  <si>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</si>
  <si>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</si>
  <si>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</si>
  <si>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</si>
  <si>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</si>
  <si>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</si>
  <si>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</si>
  <si>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</si>
  <si>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</si>
  <si>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</si>
  <si>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</si>
  <si>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</si>
  <si>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</si>
  <si>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</si>
  <si>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</si>
  <si>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</si>
  <si>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</si>
  <si>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</si>
  <si>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</si>
  <si>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</si>
  <si>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</si>
  <si>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</si>
  <si>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</si>
  <si>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</si>
  <si>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</si>
  <si>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</si>
  <si>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</si>
  <si>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</si>
  <si>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</si>
  <si>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</si>
  <si>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</si>
  <si>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</si>
  <si>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</si>
  <si>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</si>
  <si>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</si>
  <si>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</si>
  <si>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</si>
  <si>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</si>
  <si>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</si>
  <si>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</si>
  <si>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</si>
  <si>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</si>
  <si>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</si>
  <si>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</si>
  <si>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</si>
  <si>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</si>
  <si>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</si>
  <si>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</si>
  <si>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</si>
  <si>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</si>
  <si>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</si>
  <si>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</si>
  <si>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</si>
  <si>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</si>
  <si>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</si>
  <si>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</si>
  <si>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</si>
  <si>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</si>
  <si>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</si>
  <si>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</si>
  <si>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</si>
  <si>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</si>
  <si>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</si>
  <si>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</si>
  <si>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</si>
  <si>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</si>
  <si>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</si>
  <si>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</si>
  <si>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</si>
  <si>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</si>
  <si>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</si>
  <si>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</si>
  <si>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</si>
  <si>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</si>
  <si>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</si>
  <si>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</si>
  <si>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</si>
  <si>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</si>
  <si>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</si>
  <si>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</si>
  <si>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</si>
  <si>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</si>
  <si>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</si>
  <si>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</si>
  <si>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</si>
  <si>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</si>
  <si>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</si>
  <si>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</si>
  <si>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</si>
  <si>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</si>
  <si>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</si>
  <si>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</si>
  <si>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</si>
  <si>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</si>
  <si>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</si>
  <si>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</si>
  <si>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</si>
  <si>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</si>
  <si>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</si>
  <si>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</si>
  <si>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</si>
  <si>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</si>
  <si>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</si>
  <si>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</si>
  <si>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</si>
  <si>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</si>
  <si>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</si>
  <si>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</si>
  <si>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</si>
  <si>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</si>
  <si>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</si>
  <si>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</si>
  <si>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</si>
  <si>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</si>
  <si>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</si>
  <si>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</si>
  <si>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</si>
  <si>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</si>
  <si>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</si>
  <si>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</si>
  <si>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</si>
  <si>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</si>
  <si>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</si>
  <si>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</si>
  <si>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</si>
  <si>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</si>
  <si>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</si>
  <si>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</si>
  <si>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</si>
  <si>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</si>
  <si>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</si>
  <si>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</si>
  <si>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</si>
  <si>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</si>
  <si>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</si>
  <si>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</si>
  <si>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</si>
  <si>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</si>
  <si>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</si>
  <si>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</si>
  <si>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</si>
  <si>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</si>
  <si>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</si>
  <si>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</si>
  <si>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</si>
  <si>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</si>
  <si>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</si>
  <si>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</si>
  <si>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</si>
  <si>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</si>
  <si>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</si>
  <si>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</si>
  <si>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</si>
  <si>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</si>
  <si>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</si>
  <si>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</si>
  <si>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</si>
  <si>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</si>
  <si>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</si>
  <si>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</si>
  <si>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</si>
  <si>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</si>
  <si>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</si>
  <si>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</si>
  <si>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</si>
  <si>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</si>
  <si>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</si>
  <si>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</si>
  <si>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</si>
  <si>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</si>
  <si>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</si>
  <si>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</si>
  <si>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</si>
  <si>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</si>
  <si>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</si>
  <si>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</si>
  <si>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</si>
  <si>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</si>
  <si>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</si>
  <si>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</si>
  <si>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</si>
  <si>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</si>
  <si>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</si>
  <si>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</si>
  <si>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</si>
  <si>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</si>
  <si>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</si>
  <si>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</si>
  <si>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</si>
  <si>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</si>
  <si>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</si>
  <si>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</si>
  <si>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</si>
  <si>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</si>
  <si>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</si>
  <si>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</si>
  <si>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</si>
  <si>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</si>
  <si>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</si>
  <si>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</si>
  <si>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</si>
  <si>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</si>
  <si>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</si>
  <si>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</si>
  <si>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</si>
  <si>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</si>
  <si>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</si>
  <si>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</si>
  <si>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</si>
  <si>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</si>
  <si>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</si>
  <si>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</si>
  <si>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</si>
  <si>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</si>
  <si>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</si>
  <si>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</si>
  <si>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</si>
  <si>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</si>
  <si>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</si>
  <si>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</si>
  <si>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</si>
  <si>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</si>
  <si>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</si>
  <si>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</si>
  <si>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</si>
  <si>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</si>
  <si>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</si>
  <si>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</si>
  <si>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</si>
  <si>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</si>
  <si>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</si>
  <si>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</si>
  <si>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</si>
  <si>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</si>
  <si>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</si>
  <si>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</si>
  <si>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</si>
  <si>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</si>
  <si>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</si>
  <si>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</si>
  <si>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</si>
  <si>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</si>
  <si>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</si>
  <si>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</si>
  <si>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</si>
  <si>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</si>
  <si>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</si>
  <si>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</si>
  <si>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</si>
  <si>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</si>
  <si>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</si>
  <si>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</si>
  <si>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</si>
  <si>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</si>
  <si>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</si>
  <si>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</si>
  <si>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</si>
  <si>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</si>
  <si>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</si>
  <si>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</si>
  <si>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</si>
  <si>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</si>
  <si>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</si>
  <si>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</si>
  <si>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</si>
  <si>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</si>
  <si>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</si>
  <si>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</si>
  <si>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</si>
  <si>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</si>
  <si>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</si>
  <si>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</si>
  <si>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</si>
  <si>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</si>
  <si>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</si>
  <si>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</si>
  <si>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</si>
  <si>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</si>
  <si>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</si>
  <si>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</si>
  <si>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</si>
  <si>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</si>
  <si>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</si>
  <si>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</si>
  <si>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</si>
  <si>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</si>
  <si>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</si>
  <si>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</si>
  <si>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</si>
  <si>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</si>
  <si>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</si>
  <si>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</si>
  <si>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</si>
  <si>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</si>
  <si>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</si>
  <si>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</si>
  <si>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</si>
  <si>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</si>
  <si>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</si>
  <si>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</si>
  <si>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</si>
  <si>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</si>
  <si>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</si>
  <si>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</si>
  <si>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</si>
  <si>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</si>
  <si>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</si>
  <si>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</si>
  <si>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</si>
  <si>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</si>
  <si>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</si>
  <si>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</si>
  <si>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</si>
  <si>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</si>
  <si>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</si>
  <si>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</si>
  <si>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</si>
  <si>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</si>
  <si>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</si>
  <si>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</si>
  <si>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</si>
  <si>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</si>
  <si>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</si>
  <si>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</si>
  <si>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</si>
  <si>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</si>
  <si>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</si>
  <si>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</si>
  <si>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</si>
  <si>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</si>
  <si>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</si>
  <si>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</si>
  <si>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</si>
  <si>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</si>
  <si>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</si>
  <si>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</si>
  <si>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</si>
  <si>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</si>
  <si>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</si>
  <si>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</si>
  <si>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</si>
  <si>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</si>
  <si>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</si>
  <si>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</si>
  <si>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</si>
  <si>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</si>
  <si>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</si>
  <si>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</si>
  <si>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</si>
  <si>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</si>
  <si>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</si>
  <si>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</si>
  <si>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</si>
  <si>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</si>
  <si>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</si>
  <si>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</si>
  <si>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</si>
  <si>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</si>
  <si>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</si>
  <si>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</si>
  <si>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</si>
  <si>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</si>
  <si>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</si>
  <si>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</si>
  <si>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</si>
  <si>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</si>
  <si>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</si>
  <si>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</si>
  <si>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</si>
  <si>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</si>
  <si>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</si>
  <si>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</si>
  <si>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</si>
  <si>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</si>
  <si>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</si>
  <si>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</si>
  <si>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</si>
  <si>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</si>
  <si>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</si>
  <si>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</si>
  <si>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</si>
  <si>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</si>
  <si>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</si>
  <si>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</si>
  <si>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</si>
  <si>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</si>
  <si>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</si>
  <si>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</si>
  <si>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</si>
  <si>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</si>
  <si>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</si>
  <si>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</si>
  <si>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</si>
  <si>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</si>
  <si>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</si>
  <si>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</si>
  <si>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</si>
  <si>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</si>
  <si>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</si>
  <si>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</si>
  <si>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</si>
  <si>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</si>
  <si>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</si>
  <si>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</si>
  <si>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</si>
  <si>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</si>
  <si>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</si>
  <si>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</si>
  <si>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</si>
  <si>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</si>
  <si>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</si>
  <si>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</si>
  <si>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</si>
  <si>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</si>
  <si>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</si>
  <si>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</si>
  <si>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</si>
  <si>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</si>
  <si>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</si>
  <si>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</si>
  <si>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</si>
  <si>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</si>
  <si>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</si>
  <si>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</si>
  <si>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</si>
  <si>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</si>
  <si>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</si>
  <si>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</si>
  <si>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</si>
  <si>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</si>
  <si>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</si>
  <si>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</si>
  <si>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</si>
  <si>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</si>
  <si>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</si>
  <si>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</si>
  <si>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</si>
  <si>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</si>
  <si>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</si>
  <si>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</si>
  <si>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</si>
  <si>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</si>
  <si>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</si>
  <si>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</si>
  <si>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</si>
  <si>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</si>
  <si>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</si>
  <si>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</si>
  <si>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</si>
  <si>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</si>
  <si>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</si>
  <si>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</si>
  <si>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</si>
  <si>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</si>
  <si>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</si>
  <si>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</si>
  <si>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</si>
  <si>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</si>
  <si>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</si>
  <si>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</si>
  <si>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</si>
  <si>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</si>
  <si>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</si>
  <si>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</si>
  <si>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</si>
  <si>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</si>
  <si>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</si>
  <si>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</si>
  <si>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</si>
  <si>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</si>
  <si>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</si>
  <si>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</si>
  <si>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</si>
  <si>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</si>
  <si>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</si>
  <si>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</si>
  <si>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</si>
  <si>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</si>
  <si>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</si>
  <si>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</si>
  <si>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</si>
  <si>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</si>
  <si>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</si>
  <si>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</si>
  <si>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</si>
  <si>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</si>
  <si>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</si>
  <si>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</si>
  <si>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</si>
  <si>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</si>
  <si>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</si>
  <si>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</si>
  <si>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</si>
  <si>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</si>
  <si>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</si>
  <si>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</si>
  <si>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</si>
  <si>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</si>
  <si>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</si>
  <si>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</si>
  <si>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</si>
  <si>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</si>
  <si>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</si>
  <si>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</si>
  <si>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</si>
  <si>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</si>
  <si>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</si>
  <si>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</si>
  <si>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</si>
  <si>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</si>
  <si>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</si>
  <si>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</si>
  <si>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</si>
  <si>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</si>
  <si>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</si>
  <si>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</si>
  <si>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</si>
  <si>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</si>
  <si>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</si>
  <si>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</si>
  <si>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</si>
  <si>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</si>
  <si>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</si>
  <si>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</si>
  <si>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</si>
  <si>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</si>
  <si>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</si>
  <si>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</si>
  <si>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</si>
  <si>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</si>
  <si>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</si>
  <si>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</si>
  <si>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</si>
  <si>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</si>
  <si>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</si>
  <si>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</si>
  <si>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</si>
  <si>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</si>
  <si>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</si>
  <si>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</si>
  <si>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</si>
  <si>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</si>
  <si>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</si>
  <si>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</si>
  <si>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</si>
  <si>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</si>
  <si>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</si>
  <si>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</si>
  <si>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</si>
  <si>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</si>
  <si>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</si>
  <si>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</si>
  <si>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</si>
  <si>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</si>
  <si>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</si>
  <si>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</si>
  <si>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</si>
  <si>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</si>
  <si>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</si>
  <si>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</si>
  <si>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</si>
  <si>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</si>
  <si>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</si>
  <si>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</si>
  <si>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</si>
  <si>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</si>
  <si>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</si>
  <si>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</si>
  <si>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</si>
  <si>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</si>
  <si>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</si>
  <si>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</si>
  <si>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</si>
  <si>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</si>
  <si>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</si>
  <si>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</si>
  <si>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</si>
  <si>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</si>
  <si>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</si>
  <si>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</si>
  <si>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</si>
  <si>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</si>
  <si>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</si>
  <si>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</si>
  <si>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</si>
  <si>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</si>
  <si>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</si>
  <si>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</si>
  <si>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</si>
  <si>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</si>
  <si>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</si>
  <si>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</si>
  <si>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</si>
  <si>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</si>
  <si>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</si>
  <si>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</si>
  <si>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</si>
  <si>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</si>
  <si>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</si>
  <si>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</si>
  <si>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</si>
  <si>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</si>
  <si>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</si>
  <si>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</si>
  <si>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</si>
  <si>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</si>
  <si>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</si>
  <si>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</si>
  <si>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</si>
  <si>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</si>
  <si>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</si>
  <si>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</si>
  <si>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</si>
  <si>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</si>
  <si>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</si>
  <si>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</si>
  <si>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</si>
  <si>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</si>
  <si>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</si>
  <si>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</si>
  <si>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</si>
  <si>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</si>
  <si>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</si>
  <si>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</si>
  <si>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</si>
  <si>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</si>
  <si>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</si>
  <si>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</si>
  <si>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</si>
  <si>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</si>
  <si>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</si>
  <si>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</si>
  <si>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</si>
  <si>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</si>
  <si>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</si>
  <si>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</si>
  <si>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</si>
  <si>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</si>
  <si>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</si>
  <si>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</si>
  <si>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</si>
  <si>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</si>
  <si>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</si>
  <si>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</si>
  <si>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</si>
  <si>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</si>
  <si>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</si>
  <si>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</si>
  <si>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</si>
  <si>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</si>
  <si>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</si>
  <si>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</si>
  <si>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</si>
  <si>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</si>
  <si>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</si>
  <si>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</si>
  <si>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</si>
  <si>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</si>
  <si>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</si>
  <si>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</si>
  <si>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</si>
  <si>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</si>
  <si>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</si>
  <si>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</si>
  <si>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</si>
  <si>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</si>
  <si>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</si>
  <si>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</si>
  <si>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</si>
  <si>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</si>
  <si>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</si>
  <si>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</si>
  <si>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</si>
  <si>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</si>
  <si>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</si>
  <si>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</si>
  <si>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</si>
  <si>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</si>
  <si>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</si>
  <si>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</si>
  <si>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</si>
  <si>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</si>
  <si>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</si>
  <si>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</si>
  <si>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</si>
  <si>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</si>
  <si>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</si>
  <si>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</si>
  <si>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</si>
  <si>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</si>
  <si>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</si>
  <si>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</si>
  <si>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</si>
  <si>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</si>
  <si>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</si>
  <si>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</si>
  <si>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</si>
  <si>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</si>
  <si>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</si>
  <si>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</si>
  <si>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</si>
  <si>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</si>
  <si>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</si>
  <si>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</si>
  <si>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</si>
  <si>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</si>
  <si>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</si>
  <si>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</si>
  <si>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</si>
  <si>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</si>
  <si>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</si>
  <si>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</si>
  <si>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</si>
  <si>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</si>
  <si>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</si>
  <si>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</si>
  <si>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</si>
  <si>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</si>
  <si>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</si>
  <si>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</si>
  <si>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</si>
  <si>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</si>
  <si>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</si>
  <si>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</si>
  <si>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</si>
  <si>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</si>
  <si>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</si>
  <si>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</si>
  <si>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</si>
  <si>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</si>
  <si>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</si>
  <si>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</si>
  <si>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</si>
  <si>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</si>
  <si>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</si>
  <si>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</si>
  <si>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</si>
  <si>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</si>
  <si>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</si>
  <si>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</si>
  <si>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</si>
  <si>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</si>
  <si>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</si>
  <si>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</si>
  <si>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</si>
  <si>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</si>
  <si>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</si>
  <si>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</si>
  <si>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</si>
  <si>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</si>
  <si>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</si>
  <si>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</si>
  <si>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</si>
  <si>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</si>
  <si>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</si>
  <si>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</si>
  <si>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</si>
  <si>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</si>
  <si>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</si>
  <si>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</si>
  <si>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</si>
  <si>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</si>
  <si>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</si>
  <si>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</si>
  <si>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</si>
  <si>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</si>
  <si>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</si>
  <si>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</si>
  <si>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</si>
  <si>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</si>
  <si>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</si>
  <si>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</si>
  <si>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</si>
  <si>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</si>
  <si>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</si>
  <si>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</si>
  <si>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</si>
  <si>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</si>
  <si>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</si>
  <si>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</si>
  <si>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</si>
  <si>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</si>
  <si>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</si>
  <si>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</si>
  <si>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</si>
  <si>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</si>
  <si>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</si>
  <si>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</si>
  <si>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</si>
  <si>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</si>
  <si>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</si>
  <si>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</si>
  <si>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</si>
  <si>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</si>
  <si>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</si>
  <si>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</si>
  <si>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</si>
  <si>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</si>
  <si>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</si>
  <si>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</si>
  <si>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</si>
  <si>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</si>
  <si>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</si>
  <si>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</si>
  <si>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</si>
  <si>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</si>
  <si>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</si>
  <si>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</si>
  <si>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</si>
  <si>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</si>
  <si>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</si>
  <si>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</si>
  <si>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</si>
  <si>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</si>
  <si>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</si>
  <si>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</si>
  <si>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</si>
  <si>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</si>
  <si>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</si>
  <si>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</si>
  <si>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</si>
  <si>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</si>
  <si>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</si>
  <si>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</si>
  <si>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</si>
  <si>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</si>
  <si>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</si>
  <si>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</si>
  <si>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</si>
  <si>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</si>
  <si>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</si>
  <si>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</si>
  <si>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</si>
  <si>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</si>
  <si>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</si>
  <si>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</si>
  <si>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</si>
  <si>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</si>
  <si>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</si>
  <si>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</si>
  <si>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</si>
  <si>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</si>
  <si>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</si>
  <si>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</si>
  <si>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</si>
  <si>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</si>
  <si>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</si>
  <si>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</si>
  <si>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</si>
  <si>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</si>
  <si>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</si>
  <si>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</si>
  <si>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</si>
  <si>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</si>
  <si>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</si>
  <si>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</si>
  <si>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</si>
  <si>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</si>
  <si>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</si>
  <si>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</si>
  <si>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</si>
  <si>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</si>
  <si>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</si>
  <si>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</si>
  <si>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</si>
  <si>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</si>
  <si>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</si>
  <si>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</si>
  <si>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</si>
  <si>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</si>
  <si>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</si>
  <si>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</si>
  <si>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</si>
  <si>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</si>
  <si>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</si>
  <si>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</si>
  <si>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</si>
  <si>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</si>
  <si>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</si>
  <si>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</si>
  <si>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</si>
  <si>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</si>
  <si>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</si>
  <si>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</si>
  <si>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</si>
  <si>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</si>
  <si>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</si>
  <si>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</si>
  <si>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</si>
  <si>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</si>
  <si>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</si>
  <si>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</si>
  <si>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</si>
  <si>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</si>
  <si>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</si>
  <si>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</si>
  <si>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</si>
  <si>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</si>
  <si>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</si>
  <si>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</si>
  <si>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</si>
  <si>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</si>
  <si>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</si>
  <si>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</si>
  <si>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</si>
  <si>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</si>
  <si>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</si>
  <si>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</si>
  <si>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</si>
  <si>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</si>
  <si>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</si>
  <si>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</si>
  <si>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</si>
  <si>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</si>
  <si>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</si>
  <si>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</si>
  <si>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</si>
  <si>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</si>
  <si>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</si>
  <si>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</si>
  <si>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</si>
  <si>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</si>
  <si>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</si>
  <si>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</si>
  <si>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</si>
  <si>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</si>
  <si>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</si>
  <si>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</si>
  <si>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</si>
  <si>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</si>
  <si>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</si>
  <si>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</si>
  <si>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</si>
  <si>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</si>
  <si>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</si>
  <si>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</si>
  <si>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</si>
  <si>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</si>
  <si>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</si>
  <si>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</si>
  <si>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</si>
  <si>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</si>
  <si>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</si>
  <si>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</si>
  <si>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</si>
  <si>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</si>
  <si>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</si>
  <si>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</si>
  <si>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</si>
  <si>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</si>
  <si>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</si>
  <si>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</si>
  <si>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</si>
  <si>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</si>
  <si>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</si>
  <si>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</si>
  <si>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</si>
  <si>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</si>
  <si>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</si>
  <si>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</si>
  <si>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</si>
  <si>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</si>
  <si>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</si>
  <si>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</si>
  <si>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</si>
  <si>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</si>
  <si>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</si>
  <si>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</si>
  <si>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</si>
  <si>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</si>
  <si>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</si>
  <si>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</si>
  <si>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</si>
  <si>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</si>
  <si>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</si>
  <si>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</si>
  <si>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</si>
  <si>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</si>
  <si>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</si>
  <si>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</si>
  <si>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</si>
  <si>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</si>
  <si>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</si>
  <si>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</si>
  <si>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</si>
  <si>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</si>
  <si>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</si>
  <si>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</si>
  <si>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</si>
  <si>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</si>
  <si>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</si>
  <si>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</si>
  <si>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</si>
  <si>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</si>
  <si>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</si>
  <si>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</si>
  <si>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</si>
  <si>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</si>
  <si>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</si>
  <si>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</si>
  <si>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</si>
  <si>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</si>
  <si>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</si>
  <si>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</si>
  <si>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</si>
  <si>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</si>
  <si>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</si>
  <si>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</si>
  <si>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</si>
  <si>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</si>
  <si>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</si>
  <si>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</si>
  <si>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</si>
  <si>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</si>
  <si>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</si>
  <si>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</si>
  <si>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</si>
  <si>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</si>
  <si>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</si>
  <si>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</si>
  <si>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</si>
  <si>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</si>
  <si>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</si>
  <si>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</si>
  <si>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</si>
  <si>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</si>
  <si>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</si>
  <si>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</si>
  <si>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</si>
  <si>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</si>
  <si>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</si>
  <si>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</si>
  <si>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</si>
  <si>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</si>
  <si>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</si>
  <si>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</si>
  <si>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</si>
  <si>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</si>
  <si>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</si>
  <si>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</si>
  <si>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</si>
  <si>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</si>
  <si>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</si>
  <si>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</si>
  <si>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</si>
  <si>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</si>
  <si>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</si>
  <si>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</si>
  <si>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</si>
  <si>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</si>
  <si>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</si>
  <si>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</si>
  <si>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</si>
  <si>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</si>
  <si>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</si>
  <si>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</si>
  <si>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</si>
  <si>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</si>
  <si>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</si>
  <si>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</si>
  <si>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</si>
  <si>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</si>
  <si>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</si>
  <si>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</si>
  <si>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</si>
  <si>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</si>
  <si>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</si>
  <si>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</si>
  <si>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</si>
  <si>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</si>
  <si>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</si>
  <si>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</si>
  <si>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</si>
  <si>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</si>
  <si>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</si>
  <si>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</si>
  <si>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</si>
  <si>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</si>
  <si>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</si>
  <si>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</si>
  <si>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</si>
  <si>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</si>
  <si>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</si>
  <si>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</si>
  <si>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</si>
  <si>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</si>
  <si>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</si>
  <si>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</si>
  <si>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</si>
  <si>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</si>
  <si>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</si>
  <si>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</si>
  <si>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</si>
  <si>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</si>
  <si>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</si>
  <si>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</si>
  <si>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</si>
  <si>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</si>
  <si>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</si>
  <si>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</si>
  <si>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</si>
  <si>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</si>
  <si>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</si>
  <si>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</si>
  <si>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</si>
  <si>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</si>
  <si>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</si>
  <si>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</si>
  <si>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</si>
  <si>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</si>
  <si>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</si>
  <si>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</si>
  <si>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</si>
  <si>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</si>
  <si>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</si>
  <si>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</si>
  <si>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</si>
  <si>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</si>
  <si>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</si>
  <si>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</si>
  <si>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</si>
  <si>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</si>
  <si>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</si>
  <si>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</si>
  <si>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</si>
  <si>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</si>
  <si>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</si>
  <si>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</si>
  <si>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</si>
  <si>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</si>
  <si>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</si>
  <si>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</si>
  <si>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</si>
  <si>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</si>
  <si>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</si>
  <si>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</si>
  <si>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</si>
  <si>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</si>
  <si>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</si>
  <si>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</si>
  <si>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</si>
  <si>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</si>
  <si>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</si>
  <si>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</si>
  <si>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</si>
  <si>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</si>
  <si>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</si>
  <si>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</si>
  <si>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</si>
  <si>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</si>
  <si>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</si>
  <si>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</si>
  <si>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</si>
  <si>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</si>
  <si>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</si>
  <si>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</si>
  <si>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</si>
  <si>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</si>
  <si>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</si>
  <si>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</si>
  <si>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</si>
  <si>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</si>
  <si>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</si>
  <si>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</si>
  <si>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</si>
  <si>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</si>
  <si>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</si>
  <si>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</si>
  <si>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</si>
  <si>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</si>
  <si>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</si>
  <si>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</si>
  <si>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</si>
  <si>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</si>
  <si>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</si>
  <si>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</si>
  <si>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</si>
  <si>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</si>
  <si>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</si>
  <si>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</si>
  <si>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</si>
  <si>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</si>
  <si>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</si>
  <si>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</si>
  <si>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</si>
  <si>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</si>
  <si>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</si>
  <si>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</si>
  <si>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</si>
  <si>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</si>
  <si>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</si>
  <si>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</si>
  <si>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</si>
  <si>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</si>
  <si>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</si>
  <si>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</si>
  <si>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</si>
  <si>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</si>
  <si>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</si>
  <si>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</si>
  <si>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</si>
  <si>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</si>
  <si>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</si>
  <si>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</si>
  <si>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</si>
  <si>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</si>
  <si>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</si>
  <si>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</si>
  <si>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</si>
  <si>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</si>
  <si>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</si>
  <si>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</si>
  <si>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</si>
  <si>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</si>
  <si>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</si>
  <si>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</si>
  <si>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</si>
  <si>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</si>
  <si>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</si>
  <si>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</si>
  <si>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</si>
  <si>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</si>
  <si>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</si>
  <si>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</si>
  <si>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</si>
  <si>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</si>
  <si>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</si>
  <si>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</si>
  <si>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</si>
  <si>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</si>
  <si>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</si>
  <si>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</si>
  <si>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</si>
  <si>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</si>
  <si>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</si>
  <si>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</si>
  <si>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</si>
  <si>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</si>
  <si>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</si>
  <si>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</si>
  <si>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</si>
  <si>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</si>
  <si>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</si>
  <si>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</si>
  <si>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</si>
  <si>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</si>
  <si>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</si>
  <si>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</si>
  <si>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</si>
  <si>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</si>
  <si>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</si>
  <si>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</si>
  <si>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</si>
  <si>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</si>
  <si>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</si>
  <si>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</si>
  <si>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</si>
  <si>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</si>
  <si>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</si>
  <si>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</si>
  <si>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</si>
  <si>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</si>
  <si>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</si>
  <si>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</si>
  <si>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</si>
  <si>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</si>
  <si>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</si>
  <si>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</si>
  <si>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</si>
  <si>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</si>
  <si>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</si>
  <si>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</si>
  <si>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</si>
  <si>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</si>
  <si>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</si>
  <si>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</si>
  <si>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</si>
  <si>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</si>
  <si>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</si>
  <si>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</si>
  <si>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</si>
  <si>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</si>
  <si>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</si>
  <si>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</si>
  <si>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</si>
  <si>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</si>
  <si>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</si>
  <si>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</si>
  <si>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</si>
  <si>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</si>
  <si>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</si>
  <si>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</si>
  <si>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</si>
  <si>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</si>
  <si>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</si>
  <si>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</si>
  <si>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</si>
  <si>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</si>
  <si>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</si>
  <si>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</si>
  <si>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</si>
  <si>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</si>
  <si>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</si>
  <si>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</si>
  <si>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</si>
  <si>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</si>
  <si>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</si>
  <si>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</si>
  <si>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</si>
  <si>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</si>
  <si>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</si>
  <si>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</si>
  <si>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</si>
  <si>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</si>
  <si>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</si>
  <si>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</si>
  <si>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</si>
  <si>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</si>
  <si>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</si>
  <si>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</si>
  <si>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</si>
  <si>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</si>
  <si>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</si>
  <si>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</si>
  <si>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</si>
  <si>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</si>
  <si>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</si>
  <si>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</si>
  <si>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</si>
  <si>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</si>
  <si>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</si>
  <si>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</si>
  <si>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</si>
  <si>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</si>
  <si>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</si>
  <si>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</si>
  <si>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</si>
  <si>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</si>
  <si>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</si>
  <si>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</si>
  <si>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</si>
  <si>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</si>
  <si>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</si>
  <si>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</si>
  <si>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</si>
  <si>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</si>
  <si>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</si>
  <si>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</si>
  <si>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</si>
  <si>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</si>
  <si>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</si>
  <si>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</si>
  <si>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</si>
  <si>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</si>
  <si>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</si>
  <si>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</si>
  <si>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</si>
  <si>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</si>
  <si>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</si>
  <si>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</si>
  <si>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</si>
  <si>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</si>
  <si>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</si>
  <si>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</si>
  <si>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</si>
  <si>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</si>
  <si>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</si>
  <si>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</si>
  <si>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</si>
  <si>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</si>
  <si>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</si>
  <si>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</si>
  <si>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</si>
  <si>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</si>
  <si>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</si>
  <si>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</si>
  <si>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</si>
  <si>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</si>
  <si>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</si>
  <si>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</si>
  <si>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</si>
  <si>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</si>
  <si>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</si>
  <si>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</si>
  <si>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</si>
  <si>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</si>
  <si>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</si>
  <si>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</si>
  <si>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</si>
  <si>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</si>
  <si>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</si>
  <si>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</si>
  <si>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</si>
  <si>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</si>
  <si>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</si>
  <si>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</si>
  <si>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</si>
  <si>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</si>
  <si>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</si>
  <si>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</si>
  <si>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</si>
  <si>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</si>
  <si>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</si>
  <si>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</si>
  <si>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</si>
  <si>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</si>
  <si>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</si>
  <si>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</si>
  <si>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</si>
  <si>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</si>
  <si>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</si>
  <si>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</si>
  <si>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</si>
  <si>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</si>
  <si>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</si>
  <si>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</si>
  <si>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</si>
  <si>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</si>
  <si>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</si>
  <si>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</si>
  <si>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</si>
  <si>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</si>
  <si>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</si>
  <si>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</si>
  <si>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</si>
  <si>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</si>
  <si>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</si>
  <si>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</si>
  <si>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</si>
  <si>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</si>
  <si>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</si>
  <si>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</si>
  <si>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</si>
  <si>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</si>
  <si>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</si>
  <si>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</si>
  <si>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</si>
  <si>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</si>
  <si>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</si>
  <si>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</si>
  <si>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</si>
  <si>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</si>
  <si>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</si>
  <si>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</si>
  <si>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</si>
  <si>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</si>
  <si>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</si>
  <si>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</si>
  <si>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</si>
  <si>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</si>
  <si>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</si>
  <si>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</si>
  <si>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</si>
  <si>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</si>
  <si>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</si>
  <si>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</si>
  <si>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</si>
  <si>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</si>
  <si>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</si>
  <si>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</si>
  <si>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</si>
  <si>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</si>
  <si>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</si>
  <si>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</si>
  <si>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</si>
  <si>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</si>
  <si>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</si>
  <si>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</si>
  <si>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</si>
  <si>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</si>
  <si>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</si>
  <si>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</si>
  <si>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</si>
  <si>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</si>
  <si>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</si>
  <si>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</si>
  <si>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</si>
  <si>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</si>
  <si>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</si>
  <si>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</si>
  <si>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</si>
  <si>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</si>
  <si>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</si>
  <si>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</si>
  <si>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</si>
  <si>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</si>
  <si>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</si>
  <si>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</si>
  <si>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</si>
  <si>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</si>
  <si>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</si>
  <si>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</si>
  <si>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</si>
  <si>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</si>
  <si>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</si>
  <si>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</si>
  <si>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</si>
  <si>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</si>
  <si>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</si>
  <si>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</si>
  <si>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</si>
  <si>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</si>
  <si>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</si>
  <si>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</si>
  <si>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</si>
  <si>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</si>
  <si>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</si>
  <si>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</si>
  <si>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</si>
  <si>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</si>
  <si>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</si>
  <si>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</si>
  <si>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</si>
  <si>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</si>
  <si>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</si>
  <si>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</si>
  <si>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</si>
  <si>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</si>
  <si>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</si>
  <si>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</si>
  <si>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</si>
  <si>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</si>
  <si>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</si>
  <si>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</si>
  <si>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</si>
  <si>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</si>
  <si>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</si>
  <si>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</si>
  <si>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</si>
  <si>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</si>
  <si>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</si>
  <si>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</si>
  <si>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</si>
  <si>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</si>
  <si>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</si>
  <si>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</si>
  <si>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</si>
  <si>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</si>
  <si>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</si>
  <si>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</si>
  <si>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</si>
  <si>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</si>
  <si>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</si>
  <si>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</si>
  <si>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</si>
  <si>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</si>
  <si>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</si>
  <si>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</si>
  <si>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</si>
  <si>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</si>
  <si>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</si>
  <si>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</si>
  <si>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</si>
  <si>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</si>
  <si>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</si>
  <si>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</si>
  <si>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</si>
  <si>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</si>
  <si>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</si>
  <si>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</si>
  <si>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</si>
  <si>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</si>
  <si>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</si>
  <si>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</si>
  <si>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</si>
  <si>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</si>
  <si>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</si>
  <si>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</si>
  <si>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</si>
  <si>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</si>
  <si>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</si>
  <si>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</si>
  <si>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</si>
  <si>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</si>
  <si>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</si>
  <si>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</si>
  <si>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</si>
  <si>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</si>
  <si>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</si>
  <si>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</si>
  <si>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</si>
  <si>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</si>
  <si>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</si>
  <si>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</si>
  <si>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</si>
  <si>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</si>
  <si>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</si>
  <si>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</si>
  <si>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</si>
  <si>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</si>
  <si>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</si>
  <si>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</si>
  <si>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</si>
  <si>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</si>
  <si>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</si>
  <si>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</si>
  <si>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</si>
  <si>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</si>
  <si>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</si>
  <si>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</si>
  <si>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</si>
  <si>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</si>
  <si>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</si>
  <si>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</si>
  <si>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</si>
  <si>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</si>
  <si>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</si>
  <si>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</si>
  <si>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</si>
  <si>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</si>
  <si>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</si>
  <si>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</si>
  <si>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</si>
  <si>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</si>
  <si>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</si>
  <si>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</si>
  <si>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</si>
  <si>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</si>
  <si>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</si>
  <si>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</si>
  <si>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</si>
  <si>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</si>
  <si>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</si>
  <si>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</si>
  <si>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</si>
  <si>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</si>
  <si>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</si>
  <si>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</si>
  <si>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</si>
  <si>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</si>
  <si>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</si>
  <si>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</si>
  <si>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</si>
  <si>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</si>
  <si>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</si>
  <si>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</si>
  <si>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</si>
  <si>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</si>
  <si>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</si>
  <si>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</si>
  <si>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</si>
  <si>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</si>
  <si>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</si>
  <si>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</si>
  <si>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</si>
  <si>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</si>
  <si>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</si>
  <si>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</si>
  <si>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</si>
  <si>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</si>
  <si>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</si>
  <si>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</si>
  <si>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</si>
  <si>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</si>
  <si>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</si>
  <si>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</si>
  <si>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</si>
  <si>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</si>
  <si>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</si>
  <si>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</si>
  <si>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</si>
  <si>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</si>
  <si>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</si>
  <si>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</si>
  <si>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</si>
  <si>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</si>
  <si>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</si>
  <si>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</si>
  <si>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</si>
  <si>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</si>
  <si>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</si>
  <si>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</si>
  <si>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</si>
  <si>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</si>
  <si>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</si>
  <si>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</si>
  <si>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</si>
  <si>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</si>
  <si>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</si>
  <si>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</si>
  <si>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</si>
  <si>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</si>
  <si>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</si>
  <si>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</si>
  <si>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</si>
  <si>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</si>
  <si>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</si>
  <si>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</si>
  <si>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</si>
  <si>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</si>
  <si>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</si>
  <si>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</si>
  <si>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</si>
  <si>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</si>
  <si>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</si>
  <si>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</si>
  <si>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</si>
  <si>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</si>
  <si>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</si>
  <si>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</si>
  <si>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</si>
  <si>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</si>
  <si>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</si>
  <si>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</si>
  <si>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</si>
  <si>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</si>
  <si>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</si>
  <si>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</si>
  <si>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</si>
  <si>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</si>
  <si>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</si>
  <si>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</si>
  <si>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</si>
  <si>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</si>
  <si>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</si>
  <si>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</si>
  <si>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</si>
  <si>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</si>
  <si>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</si>
  <si>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</si>
  <si>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</si>
  <si>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</si>
  <si>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</si>
  <si>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</si>
  <si>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</si>
  <si>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</si>
  <si>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</si>
  <si>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</si>
  <si>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</si>
  <si>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</si>
  <si>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</si>
  <si>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</si>
  <si>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</si>
  <si>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</si>
  <si>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</si>
  <si>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</si>
  <si>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</si>
  <si>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</si>
  <si>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</si>
  <si>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</si>
  <si>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</si>
  <si>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</si>
  <si>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</si>
  <si>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</si>
  <si>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</si>
  <si>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</si>
  <si>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</si>
  <si>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</si>
  <si>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</si>
  <si>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</si>
  <si>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</si>
  <si>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</si>
  <si>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</si>
  <si>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</si>
  <si>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</si>
  <si>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</si>
  <si>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</si>
  <si>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</si>
  <si>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</si>
  <si>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</si>
  <si>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</si>
  <si>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</si>
  <si>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</si>
  <si>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</si>
  <si>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</si>
  <si>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</si>
  <si>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</si>
  <si>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</si>
  <si>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</si>
  <si>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</si>
  <si>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</si>
  <si>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</si>
  <si>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</si>
  <si>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</si>
  <si>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</si>
  <si>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</si>
  <si>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</si>
  <si>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</si>
  <si>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</si>
  <si>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</si>
  <si>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</si>
  <si>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</si>
  <si>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</si>
  <si>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</si>
  <si>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</si>
  <si>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</si>
  <si>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</si>
  <si>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</si>
  <si>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</si>
  <si>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</si>
  <si>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</si>
  <si>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</si>
  <si>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</si>
  <si>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</si>
  <si>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</si>
  <si>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</si>
  <si>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</si>
  <si>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</si>
  <si>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</si>
  <si>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</si>
  <si>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</si>
  <si>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</si>
  <si>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</si>
  <si>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</si>
  <si>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</si>
  <si>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</si>
  <si>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</si>
  <si>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</si>
  <si>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</si>
  <si>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</si>
  <si>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</si>
  <si>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</si>
  <si>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</si>
  <si>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</si>
  <si>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</si>
  <si>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</si>
  <si>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</si>
  <si>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</si>
  <si>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</si>
  <si>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</si>
  <si>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</si>
  <si>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</si>
  <si>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</si>
  <si>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</si>
  <si>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</si>
  <si>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</si>
  <si>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</si>
  <si>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</si>
  <si>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</si>
  <si>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</si>
  <si>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</si>
  <si>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</si>
  <si>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</si>
  <si>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</si>
  <si>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</si>
  <si>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</si>
  <si>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</si>
  <si>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</si>
  <si>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</si>
  <si>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</si>
  <si>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</si>
  <si>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</si>
  <si>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</si>
  <si>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</si>
  <si>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</si>
  <si>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</si>
  <si>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</si>
  <si>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</si>
  <si>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</si>
  <si>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</si>
  <si>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</si>
  <si>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</si>
  <si>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</si>
  <si>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</si>
  <si>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</si>
  <si>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</si>
  <si>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</si>
  <si>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</si>
  <si>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</si>
  <si>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</si>
  <si>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</si>
  <si>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</si>
  <si>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</si>
  <si>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</si>
  <si>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</si>
  <si>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</si>
  <si>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</si>
  <si>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</si>
  <si>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</si>
  <si>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</si>
  <si>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</si>
  <si>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</si>
  <si>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</si>
  <si>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</si>
  <si>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</si>
  <si>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</si>
  <si>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</si>
  <si>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</si>
  <si>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</si>
  <si>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</si>
  <si>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</si>
  <si>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</si>
  <si>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</si>
  <si>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</si>
  <si>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</si>
  <si>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</si>
  <si>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</si>
  <si>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</si>
  <si>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</si>
  <si>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</si>
  <si>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</si>
  <si>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</si>
  <si>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</si>
  <si>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</si>
  <si>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</si>
  <si>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</si>
  <si>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</si>
  <si>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</si>
  <si>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</si>
  <si>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</si>
  <si>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</si>
  <si>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</si>
  <si>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</si>
  <si>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</si>
  <si>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</si>
  <si>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</si>
  <si>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</si>
  <si>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</si>
  <si>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</si>
  <si>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</si>
  <si>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</si>
  <si>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</si>
  <si>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</si>
  <si>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</si>
  <si>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</si>
  <si>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</si>
  <si>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</si>
  <si>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</si>
  <si>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</si>
  <si>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</si>
  <si>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</si>
  <si>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</si>
  <si>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</si>
  <si>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</si>
  <si>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</si>
  <si>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</si>
  <si>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</si>
  <si>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</si>
  <si>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</si>
  <si>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</si>
  <si>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</si>
  <si>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</si>
  <si>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</si>
  <si>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</si>
  <si>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</si>
  <si>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</si>
  <si>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</si>
  <si>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</si>
  <si>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</si>
  <si>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</si>
  <si>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</si>
  <si>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</si>
  <si>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</si>
  <si>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</si>
  <si>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</si>
  <si>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</si>
  <si>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</si>
  <si>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</si>
  <si>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</si>
  <si>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</si>
  <si>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</si>
  <si>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</si>
  <si>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</si>
  <si>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</si>
  <si>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</si>
  <si>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</si>
  <si>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</si>
  <si>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</si>
  <si>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</si>
  <si>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</si>
  <si>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</si>
  <si>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</si>
  <si>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</si>
  <si>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</si>
  <si>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</si>
  <si>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</si>
  <si>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</si>
  <si>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</si>
  <si>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</si>
  <si>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</si>
  <si>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</si>
  <si>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</si>
  <si>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</si>
  <si>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</si>
  <si>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</si>
  <si>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</si>
  <si>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</si>
  <si>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</si>
  <si>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</si>
  <si>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</si>
  <si>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</si>
  <si>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</si>
  <si>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</si>
  <si>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</si>
  <si>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</si>
  <si>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</si>
  <si>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</si>
  <si>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</si>
  <si>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</si>
  <si>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</si>
  <si>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</si>
  <si>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</si>
  <si>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</si>
  <si>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</si>
  <si>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</si>
  <si>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</si>
  <si>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</si>
  <si>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</si>
  <si>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</si>
  <si>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</si>
  <si>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</si>
  <si>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</si>
  <si>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</si>
  <si>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</si>
  <si>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</si>
  <si>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</si>
  <si>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</si>
  <si>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</si>
  <si>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</si>
  <si>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</si>
  <si>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</si>
  <si>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</si>
  <si>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</si>
  <si>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</si>
  <si>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</si>
  <si>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</si>
  <si>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</si>
  <si>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</si>
  <si>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</si>
  <si>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</si>
  <si>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</si>
  <si>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</si>
  <si>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</si>
  <si>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</si>
  <si>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</si>
  <si>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</si>
  <si>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</si>
  <si>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</si>
  <si>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</si>
  <si>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</si>
  <si>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</si>
  <si>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</si>
  <si>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</si>
  <si>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</si>
  <si>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</si>
  <si>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</si>
  <si>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</si>
  <si>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</si>
  <si>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</si>
  <si>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</si>
  <si>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</si>
  <si>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</si>
  <si>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</si>
  <si>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</si>
  <si>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</si>
  <si>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</si>
  <si>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</si>
  <si>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</si>
  <si>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</si>
  <si>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</si>
  <si>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</si>
  <si>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</si>
  <si>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</si>
  <si>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</si>
  <si>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</si>
  <si>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</si>
  <si>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</si>
  <si>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</si>
  <si>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</si>
  <si>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</si>
  <si>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</si>
  <si>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</si>
  <si>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</si>
  <si>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</si>
  <si>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</si>
  <si>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</si>
  <si>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</si>
  <si>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</si>
  <si>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</si>
  <si>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</si>
  <si>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</si>
  <si>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</si>
  <si>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</si>
  <si>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</si>
  <si>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</si>
  <si>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</si>
  <si>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</si>
  <si>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</si>
  <si>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</si>
  <si>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</si>
  <si>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</si>
  <si>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</si>
  <si>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</si>
  <si>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</si>
  <si>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</si>
  <si>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</si>
  <si>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</si>
  <si>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</si>
  <si>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</si>
  <si>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</si>
  <si>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</si>
  <si>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</si>
  <si>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</si>
  <si>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</si>
  <si>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</si>
  <si>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</si>
  <si>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</si>
  <si>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</si>
  <si>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</si>
  <si>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</si>
  <si>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</si>
  <si>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</si>
  <si>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</si>
  <si>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</si>
  <si>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</si>
  <si>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</si>
  <si>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</si>
  <si>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</si>
  <si>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</si>
  <si>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</si>
  <si>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</si>
  <si>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</si>
  <si>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</si>
  <si>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</si>
  <si>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</si>
  <si>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</si>
  <si>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</si>
  <si>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</si>
  <si>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</si>
  <si>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</si>
  <si>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</si>
  <si>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</si>
  <si>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</si>
  <si>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</si>
  <si>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</si>
  <si>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</si>
  <si>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</si>
  <si>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</si>
  <si>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</si>
  <si>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</si>
  <si>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</si>
  <si>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</si>
  <si>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</si>
  <si>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</si>
  <si>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</si>
  <si>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</si>
  <si>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</si>
  <si>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</si>
  <si>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</si>
  <si>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</si>
  <si>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</si>
  <si>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</si>
  <si>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</si>
  <si>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</si>
  <si>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</si>
  <si>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</si>
  <si>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</si>
  <si>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</si>
  <si>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</si>
  <si>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</si>
  <si>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</si>
  <si>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</si>
  <si>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</si>
  <si>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</si>
  <si>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</si>
  <si>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</si>
  <si>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</si>
  <si>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</si>
  <si>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</si>
  <si>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</si>
  <si>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</si>
  <si>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</si>
  <si>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</si>
  <si>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</si>
  <si>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</si>
  <si>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</si>
  <si>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</si>
  <si>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</si>
  <si>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</si>
  <si>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</si>
  <si>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</si>
  <si>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</si>
  <si>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</si>
  <si>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</si>
  <si>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</si>
  <si>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</si>
  <si>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</si>
  <si>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</si>
  <si>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</si>
  <si>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</si>
  <si>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</si>
  <si>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</si>
  <si>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</si>
  <si>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</si>
  <si>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</si>
  <si>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</si>
  <si>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</si>
  <si>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</si>
  <si>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</si>
  <si>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</si>
  <si>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</si>
  <si>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</si>
  <si>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</si>
  <si>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</si>
  <si>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</si>
  <si>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</si>
  <si>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</si>
  <si>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</si>
  <si>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</si>
  <si>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</si>
  <si>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</si>
  <si>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</si>
  <si>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</si>
  <si>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</si>
  <si>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</si>
  <si>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</si>
  <si>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</si>
  <si>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</si>
  <si>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</si>
  <si>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</si>
  <si>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</si>
  <si>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</si>
  <si>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</si>
  <si>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</si>
  <si>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</si>
  <si>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</si>
  <si>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</si>
  <si>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</si>
  <si>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</si>
  <si>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</si>
  <si>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</si>
  <si>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</si>
  <si>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</si>
  <si>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</si>
  <si>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</si>
  <si>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</si>
  <si>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</si>
  <si>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</si>
  <si>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</si>
  <si>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</si>
  <si>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</si>
  <si>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</si>
  <si>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</si>
  <si>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</si>
  <si>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</si>
  <si>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</si>
  <si>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</si>
  <si>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</si>
  <si>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</si>
  <si>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</si>
  <si>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</si>
  <si>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</si>
  <si>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</si>
  <si>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</si>
  <si>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</si>
  <si>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</si>
  <si>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</si>
  <si>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</si>
  <si>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</si>
  <si>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</si>
  <si>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</si>
  <si>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</si>
  <si>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</si>
  <si>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</si>
  <si>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</si>
  <si>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</si>
  <si>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</si>
  <si>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</si>
  <si>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</si>
  <si>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</si>
  <si>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</si>
  <si>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</si>
  <si>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</si>
  <si>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</si>
  <si>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</si>
  <si>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</si>
  <si>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</si>
  <si>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</si>
  <si>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</si>
  <si>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</si>
  <si>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</si>
  <si>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</si>
  <si>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</si>
  <si>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</si>
  <si>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</si>
  <si>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</si>
  <si>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</si>
  <si>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</si>
  <si>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</si>
  <si>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</si>
  <si>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</si>
  <si>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</si>
  <si>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</si>
  <si>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</si>
  <si>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</si>
  <si>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</si>
  <si>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</si>
  <si>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</si>
  <si>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</si>
  <si>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</si>
  <si>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</si>
  <si>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</si>
  <si>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</si>
  <si>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</si>
  <si>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</si>
  <si>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</si>
  <si>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</si>
  <si>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</si>
  <si>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</si>
  <si>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</si>
  <si>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</si>
  <si>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</si>
  <si>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</si>
  <si>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</si>
  <si>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</si>
  <si>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</si>
  <si>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</si>
  <si>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</si>
  <si>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</si>
  <si>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</si>
  <si>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</si>
  <si>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</si>
  <si>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</si>
  <si>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</si>
  <si>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</si>
  <si>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</si>
  <si>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</si>
  <si>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</si>
  <si>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</si>
  <si>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</si>
  <si>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</si>
  <si>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</si>
  <si>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</si>
  <si>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</si>
  <si>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</si>
  <si>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</si>
  <si>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</si>
  <si>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</si>
  <si>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</si>
  <si>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</si>
  <si>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</si>
  <si>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</si>
  <si>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</si>
  <si>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</si>
  <si>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</si>
  <si>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</si>
  <si>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</si>
  <si>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</si>
  <si>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</si>
  <si>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</si>
  <si>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</si>
  <si>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</si>
  <si>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</si>
  <si>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</si>
  <si>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</si>
  <si>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</si>
  <si>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</si>
  <si>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</si>
  <si>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</si>
  <si>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</si>
  <si>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</si>
  <si>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</si>
  <si>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</si>
  <si>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</si>
  <si>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</si>
  <si>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</si>
  <si>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</si>
  <si>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</si>
  <si>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</si>
  <si>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</si>
  <si>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</si>
  <si>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</si>
  <si>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</si>
  <si>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</si>
  <si>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</si>
  <si>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</si>
  <si>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</si>
  <si>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</si>
  <si>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</si>
  <si>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</si>
  <si>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</si>
  <si>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</si>
  <si>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</si>
  <si>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</si>
  <si>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</si>
  <si>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</si>
  <si>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</si>
  <si>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</si>
  <si>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</si>
  <si>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</si>
  <si>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</si>
  <si>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</si>
  <si>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</si>
  <si>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</si>
  <si>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</si>
  <si>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</si>
  <si>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</si>
  <si>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</si>
  <si>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</si>
  <si>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</si>
  <si>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</si>
  <si>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</si>
  <si>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</si>
  <si>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</si>
  <si>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</si>
  <si>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</si>
  <si>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</si>
  <si>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</si>
  <si>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</si>
  <si>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</si>
  <si>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</si>
  <si>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</si>
  <si>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</si>
  <si>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</si>
  <si>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</si>
  <si>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</si>
  <si>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</si>
  <si>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</si>
  <si>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</si>
  <si>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</si>
  <si>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</si>
  <si>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</si>
  <si>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</si>
  <si>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</si>
  <si>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</si>
  <si>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</si>
  <si>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</si>
  <si>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</si>
  <si>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</si>
  <si>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</si>
  <si>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</si>
  <si>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</si>
  <si>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</si>
  <si>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</si>
  <si>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</si>
  <si>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</si>
  <si>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</si>
  <si>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</si>
  <si>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</si>
  <si>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</si>
  <si>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</si>
  <si>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</si>
  <si>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</si>
  <si>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</si>
  <si>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</si>
  <si>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</si>
  <si>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</si>
  <si>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</si>
  <si>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</si>
  <si>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</si>
  <si>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</si>
  <si>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</si>
  <si>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</si>
  <si>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</si>
  <si>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</si>
  <si>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</si>
  <si>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</si>
  <si>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</si>
  <si>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</si>
  <si>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</si>
  <si>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</si>
  <si>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</si>
  <si>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</si>
  <si>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</si>
  <si>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</si>
  <si>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</si>
  <si>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</si>
  <si>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</si>
  <si>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</si>
  <si>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</si>
  <si>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</si>
  <si>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</si>
  <si>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</si>
  <si>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</si>
  <si>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</si>
  <si>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</si>
  <si>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</si>
  <si>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</si>
  <si>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</si>
  <si>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</si>
  <si>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</si>
  <si>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</si>
  <si>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</si>
  <si>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</si>
  <si>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</si>
  <si>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</si>
  <si>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</si>
  <si>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</si>
  <si>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</si>
  <si>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</si>
  <si>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</si>
  <si>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</si>
  <si>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</si>
  <si>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</si>
  <si>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</si>
  <si>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</si>
  <si>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</si>
  <si>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</si>
  <si>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</si>
  <si>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</si>
  <si>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</si>
  <si>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</si>
  <si>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</si>
  <si>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</si>
  <si>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</si>
  <si>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</si>
  <si>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</si>
  <si>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</si>
  <si>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</si>
  <si>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</si>
  <si>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</si>
  <si>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</si>
  <si>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</si>
  <si>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</si>
  <si>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</si>
  <si>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</si>
  <si>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</si>
  <si>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</si>
  <si>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</si>
  <si>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</si>
  <si>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</si>
  <si>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</si>
  <si>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</si>
  <si>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</si>
  <si>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</si>
  <si>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</si>
  <si>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</si>
  <si>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</si>
  <si>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</si>
  <si>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</si>
  <si>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</si>
  <si>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</si>
  <si>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</si>
  <si>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</si>
  <si>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</si>
  <si>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</si>
  <si>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</si>
  <si>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</si>
  <si>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</si>
  <si>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</si>
  <si>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</si>
  <si>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</si>
  <si>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</si>
  <si>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</si>
  <si>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</si>
  <si>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</si>
  <si>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</si>
  <si>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</si>
  <si>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</si>
  <si>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</si>
  <si>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</si>
  <si>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</si>
  <si>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</si>
  <si>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</si>
  <si>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</si>
  <si>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</si>
  <si>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</si>
  <si>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</si>
  <si>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</si>
  <si>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</si>
  <si>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</si>
  <si>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</si>
  <si>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</si>
  <si>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</si>
  <si>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</si>
  <si>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</si>
  <si>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</si>
  <si>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</si>
  <si>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</si>
  <si>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</si>
  <si>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</si>
  <si>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</si>
  <si>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</si>
  <si>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</si>
  <si>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</si>
  <si>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</si>
  <si>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</si>
  <si>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</si>
  <si>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</si>
  <si>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</si>
  <si>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</si>
  <si>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</si>
  <si>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</si>
  <si>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</si>
  <si>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</si>
  <si>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</si>
  <si>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</si>
  <si>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</si>
  <si>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</si>
  <si>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</si>
  <si>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</si>
  <si>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</si>
  <si>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</si>
  <si>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</si>
  <si>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</si>
  <si>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</si>
  <si>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</si>
  <si>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</si>
  <si>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</si>
  <si>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</si>
  <si>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</si>
  <si>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</si>
  <si>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</si>
  <si>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</si>
  <si>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</si>
  <si>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</si>
  <si>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</si>
  <si>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</si>
  <si>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</si>
  <si>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</si>
  <si>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</si>
  <si>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</si>
  <si>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</si>
  <si>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</si>
  <si>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</si>
  <si>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</si>
  <si>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</si>
  <si>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</si>
  <si>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</si>
  <si>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</si>
  <si>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</si>
  <si>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</si>
  <si>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</si>
  <si>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</si>
  <si>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</si>
  <si>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</si>
  <si>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</si>
  <si>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</si>
  <si>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</si>
  <si>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</si>
  <si>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</si>
  <si>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</si>
  <si>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</si>
  <si>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</si>
  <si>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</si>
  <si>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</si>
  <si>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</si>
  <si>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</si>
  <si>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</si>
  <si>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</si>
  <si>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</si>
  <si>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</si>
  <si>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</si>
  <si>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</si>
  <si>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</si>
  <si>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</si>
  <si>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</si>
  <si>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</si>
  <si>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</si>
  <si>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</si>
  <si>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</si>
  <si>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</si>
  <si>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</si>
  <si>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</si>
  <si>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</si>
  <si>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</si>
  <si>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</si>
  <si>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</si>
  <si>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</si>
  <si>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</si>
  <si>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</si>
  <si>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</si>
  <si>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</si>
  <si>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</si>
  <si>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</si>
  <si>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</si>
  <si>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</si>
  <si>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</si>
  <si>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</si>
  <si>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</si>
  <si>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</si>
  <si>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</si>
  <si>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</si>
  <si>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</si>
  <si>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</si>
  <si>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</si>
  <si>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</si>
  <si>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</si>
  <si>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</si>
  <si>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</si>
  <si>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</si>
  <si>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</si>
  <si>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</si>
  <si>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</si>
  <si>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</si>
  <si>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</si>
  <si>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</si>
  <si>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</si>
  <si>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</si>
  <si>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</si>
  <si>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</si>
  <si>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</si>
  <si>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</si>
  <si>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</si>
  <si>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</si>
  <si>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</si>
  <si>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</si>
  <si>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</si>
  <si>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</si>
  <si>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</si>
  <si>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</si>
  <si>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</si>
  <si>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</si>
  <si>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</si>
  <si>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</si>
  <si>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</si>
  <si>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</si>
  <si>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</si>
  <si>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</si>
  <si>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</si>
  <si>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</si>
  <si>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</si>
  <si>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</si>
  <si>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</si>
  <si>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</si>
  <si>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</si>
  <si>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</si>
  <si>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</si>
  <si>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</si>
  <si>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</si>
  <si>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</si>
  <si>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</si>
  <si>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</si>
  <si>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</si>
  <si>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</si>
  <si>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</si>
  <si>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</si>
  <si>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</si>
  <si>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</si>
  <si>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</si>
  <si>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</si>
  <si>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</si>
  <si>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</si>
  <si>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</si>
  <si>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</si>
  <si>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</si>
  <si>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</si>
  <si>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</si>
  <si>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</si>
  <si>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</si>
  <si>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</si>
  <si>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</si>
  <si>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</si>
  <si>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</si>
  <si>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</si>
  <si>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</si>
  <si>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</si>
  <si>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</si>
  <si>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</si>
  <si>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</si>
  <si>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</si>
  <si>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</si>
  <si>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</si>
  <si>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</si>
  <si>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</si>
  <si>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</si>
  <si>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</si>
  <si>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</si>
  <si>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</si>
  <si>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</si>
  <si>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</si>
  <si>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</si>
  <si>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</si>
  <si>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</si>
  <si>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</si>
  <si>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</si>
  <si>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</si>
  <si>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</si>
  <si>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</si>
  <si>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</si>
  <si>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</si>
  <si>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</si>
  <si>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</si>
  <si>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</si>
  <si>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</si>
  <si>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</si>
  <si>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</si>
  <si>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</si>
  <si>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</si>
  <si>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</si>
  <si>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</si>
  <si>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</si>
  <si>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</si>
  <si>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</si>
  <si>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</si>
  <si>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</si>
  <si>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</si>
  <si>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</si>
  <si>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</si>
  <si>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</si>
  <si>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</si>
  <si>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</si>
  <si>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</si>
  <si>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</si>
  <si>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</si>
  <si>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</si>
  <si>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</si>
  <si>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</si>
  <si>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</si>
  <si>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</si>
  <si>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</si>
  <si>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</si>
  <si>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</si>
  <si>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</si>
  <si>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</si>
  <si>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</si>
  <si>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</si>
  <si>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</si>
  <si>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</si>
  <si>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</si>
  <si>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</si>
  <si>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</si>
  <si>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</si>
  <si>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</si>
  <si>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</si>
  <si>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</si>
  <si>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</si>
  <si>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</si>
  <si>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</si>
  <si>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</si>
  <si>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</si>
  <si>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</si>
  <si>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</si>
  <si>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</si>
  <si>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</si>
  <si>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</si>
  <si>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</si>
  <si>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</si>
  <si>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</si>
  <si>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</si>
  <si>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</si>
  <si>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</si>
  <si>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</si>
  <si>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</si>
  <si>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</si>
  <si>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</si>
  <si>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</si>
  <si>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</si>
  <si>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</si>
  <si>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</si>
  <si>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</si>
  <si>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</si>
  <si>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</si>
  <si>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</si>
  <si>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</si>
  <si>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</si>
  <si>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</si>
  <si>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</si>
  <si>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</si>
  <si>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</si>
  <si>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</si>
  <si>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</si>
  <si>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</si>
  <si>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</si>
  <si>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</si>
  <si>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</si>
  <si>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</si>
  <si>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</si>
  <si>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</si>
  <si>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</si>
  <si>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</si>
  <si>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</si>
  <si>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</si>
  <si>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</si>
  <si>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</si>
  <si>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</si>
  <si>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</si>
  <si>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</si>
  <si>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</si>
  <si>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</si>
  <si>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</si>
  <si>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</si>
  <si>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</si>
  <si>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</si>
  <si>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</si>
  <si>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</si>
  <si>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</si>
  <si>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</si>
  <si>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</si>
  <si>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</si>
  <si>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</si>
  <si>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</si>
  <si>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</si>
  <si>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</si>
  <si>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</si>
  <si>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</si>
  <si>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</si>
  <si>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</si>
  <si>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</si>
  <si>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</si>
  <si>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</si>
  <si>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</si>
  <si>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</si>
  <si>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</si>
  <si>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</si>
  <si>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</si>
  <si>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</si>
  <si>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</si>
  <si>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</si>
  <si>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</si>
  <si>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</si>
  <si>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</si>
  <si>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</si>
  <si>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</si>
  <si>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</si>
  <si>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</si>
  <si>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</si>
  <si>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</si>
  <si>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</si>
  <si>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</si>
  <si>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</si>
  <si>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</si>
  <si>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</si>
  <si>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</si>
  <si>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</si>
  <si>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</si>
  <si>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</si>
  <si>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</si>
  <si>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</si>
  <si>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</si>
  <si>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</si>
  <si>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</si>
  <si>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</si>
  <si>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</si>
  <si>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</si>
  <si>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</si>
  <si>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</si>
  <si>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</si>
  <si>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</si>
  <si>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</si>
  <si>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</si>
  <si>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</si>
  <si>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</si>
  <si>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</si>
  <si>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</si>
  <si>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</si>
  <si>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</si>
  <si>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</si>
  <si>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</si>
  <si>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</si>
  <si>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</si>
  <si>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</si>
  <si>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</si>
  <si>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</si>
  <si>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</si>
  <si>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</si>
  <si>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</si>
  <si>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</si>
  <si>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</si>
  <si>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</si>
  <si>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</si>
  <si>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</si>
  <si>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</si>
  <si>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</si>
  <si>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</si>
  <si>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</si>
  <si>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</si>
  <si>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</si>
  <si>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</si>
  <si>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</si>
  <si>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</si>
  <si>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</si>
  <si>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</si>
  <si>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</si>
  <si>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</si>
  <si>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</si>
  <si>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</si>
  <si>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</si>
  <si>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</si>
  <si>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</si>
  <si>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</si>
  <si>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</si>
  <si>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</si>
  <si>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</si>
  <si>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</si>
  <si>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</si>
  <si>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</si>
  <si>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</si>
  <si>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</si>
  <si>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</si>
  <si>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</si>
  <si>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</si>
  <si>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</si>
  <si>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</si>
  <si>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</si>
  <si>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</si>
  <si>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</si>
  <si>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</si>
  <si>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</si>
  <si>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</si>
  <si>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</si>
  <si>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</si>
  <si>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</si>
  <si>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</si>
  <si>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</si>
  <si>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</si>
  <si>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</si>
  <si>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</si>
  <si>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</si>
  <si>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</si>
  <si>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</si>
  <si>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</si>
  <si>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</si>
  <si>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</si>
  <si>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</si>
  <si>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</si>
  <si>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</si>
  <si>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</si>
  <si>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</si>
  <si>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</si>
  <si>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</si>
  <si>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</si>
  <si>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</si>
  <si>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</si>
  <si>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</si>
  <si>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</si>
  <si>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</si>
  <si>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</si>
  <si>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</si>
  <si>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</si>
  <si>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</si>
  <si>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</si>
  <si>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</si>
  <si>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</si>
  <si>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</si>
  <si>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</si>
  <si>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</si>
  <si>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</si>
  <si>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</si>
  <si>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</si>
  <si>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</si>
  <si>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</si>
  <si>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</si>
  <si>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</si>
  <si>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</si>
  <si>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</si>
  <si>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</si>
  <si>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</si>
  <si>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</si>
  <si>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</si>
  <si>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</si>
  <si>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</si>
  <si>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</si>
  <si>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</si>
  <si>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</si>
  <si>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</si>
  <si>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</si>
  <si>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</si>
  <si>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</si>
  <si>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</si>
  <si>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</si>
  <si>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</si>
  <si>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</si>
  <si>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</si>
  <si>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</si>
  <si>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</si>
  <si>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</si>
  <si>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</si>
  <si>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</si>
  <si>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</si>
  <si>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</si>
  <si>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</si>
  <si>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</si>
  <si>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</si>
  <si>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</si>
  <si>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</si>
  <si>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</si>
  <si>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</si>
  <si>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</si>
  <si>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</si>
  <si>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</si>
  <si>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</si>
  <si>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</si>
  <si>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</si>
  <si>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</si>
  <si>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</si>
  <si>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</si>
  <si>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</si>
  <si>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</si>
  <si>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</si>
  <si>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</si>
  <si>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</si>
  <si>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</si>
  <si>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</si>
  <si>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</si>
  <si>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</si>
  <si>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</si>
  <si>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</si>
  <si>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</si>
  <si>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</si>
  <si>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</si>
  <si>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</si>
  <si>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</si>
  <si>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</si>
  <si>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</si>
  <si>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</si>
  <si>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</si>
  <si>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</si>
  <si>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</si>
  <si>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</si>
  <si>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</si>
  <si>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</si>
  <si>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</si>
  <si>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</si>
  <si>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</si>
  <si>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</si>
  <si>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</si>
  <si>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</si>
  <si>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</si>
  <si>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</si>
  <si>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</si>
  <si>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</si>
  <si>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</si>
  <si>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</si>
  <si>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</si>
  <si>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</si>
  <si>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</si>
  <si>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</si>
  <si>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</si>
  <si>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</si>
  <si>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</si>
  <si>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</si>
  <si>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</si>
  <si>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</si>
  <si>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</si>
  <si>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</si>
  <si>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</si>
  <si>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</si>
  <si>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</si>
  <si>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</si>
  <si>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</si>
  <si>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</si>
  <si>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</si>
  <si>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</si>
  <si>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</si>
  <si>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</si>
  <si>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</si>
  <si>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</si>
  <si>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</si>
  <si>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</si>
  <si>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</si>
  <si>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</si>
  <si>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</si>
  <si>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</si>
  <si>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</si>
  <si>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</si>
  <si>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</si>
  <si>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</si>
  <si>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</si>
  <si>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</si>
  <si>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</si>
  <si>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</si>
  <si>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</si>
  <si>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</si>
  <si>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</si>
  <si>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</si>
  <si>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</si>
  <si>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</si>
  <si>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</si>
  <si>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</si>
  <si>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</si>
  <si>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</si>
  <si>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</si>
  <si>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</si>
  <si>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</si>
  <si>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</si>
  <si>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</si>
  <si>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</si>
  <si>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</si>
  <si>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</si>
  <si>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</si>
  <si>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</si>
  <si>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</si>
  <si>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</si>
  <si>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</si>
  <si>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</si>
  <si>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</si>
  <si>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</si>
  <si>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</si>
  <si>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</si>
  <si>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</si>
  <si>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</si>
  <si>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</si>
  <si>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</si>
  <si>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</si>
  <si>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</si>
  <si>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</si>
  <si>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</si>
  <si>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</si>
  <si>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</si>
  <si>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</si>
  <si>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</si>
  <si>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</si>
  <si>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</si>
  <si>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</si>
  <si>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</si>
  <si>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</si>
  <si>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</si>
  <si>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</si>
  <si>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</si>
  <si>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</si>
  <si>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</si>
  <si>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</si>
  <si>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</si>
  <si>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</si>
  <si>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</si>
  <si>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</si>
  <si>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</si>
  <si>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</si>
  <si>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</si>
  <si>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</si>
  <si>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</si>
  <si>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</si>
  <si>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</si>
  <si>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</si>
  <si>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</si>
  <si>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</si>
  <si>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</si>
  <si>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</si>
  <si>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</si>
  <si>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</si>
  <si>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</si>
  <si>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</si>
  <si>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</si>
  <si>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</si>
  <si>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</si>
  <si>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</si>
  <si>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</si>
  <si>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</si>
  <si>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</si>
  <si>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</si>
  <si>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</si>
  <si>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</si>
  <si>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</si>
  <si>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</si>
  <si>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</si>
  <si>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</si>
  <si>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</si>
  <si>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</si>
  <si>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</si>
  <si>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</si>
  <si>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</si>
  <si>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</si>
  <si>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</si>
  <si>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</si>
  <si>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</si>
  <si>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</si>
  <si>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</si>
  <si>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</si>
  <si>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</si>
  <si>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</si>
  <si>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</si>
  <si>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</si>
  <si>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</si>
  <si>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</si>
  <si>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</si>
  <si>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</si>
  <si>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</si>
  <si>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</si>
  <si>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</si>
  <si>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</si>
  <si>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</si>
  <si>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</si>
  <si>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</si>
  <si>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</si>
  <si>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</si>
  <si>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</si>
  <si>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</si>
  <si>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</si>
  <si>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</si>
  <si>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</si>
  <si>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</si>
  <si>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</si>
  <si>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</si>
  <si>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</si>
  <si>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</si>
  <si>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</si>
  <si>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</si>
  <si>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</si>
  <si>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</si>
  <si>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</si>
  <si>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</si>
  <si>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</si>
  <si>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</si>
  <si>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</si>
  <si>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</si>
  <si>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</si>
  <si>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</si>
  <si>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</si>
  <si>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</si>
  <si>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</si>
  <si>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</si>
  <si>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</si>
  <si>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</si>
  <si>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</si>
  <si>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</si>
  <si>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</si>
  <si>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</si>
  <si>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</si>
  <si>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</si>
  <si>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</si>
  <si>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</si>
  <si>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</si>
  <si>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</si>
  <si>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</si>
  <si>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</si>
  <si>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</si>
  <si>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</si>
  <si>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</si>
  <si>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</si>
  <si>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</si>
  <si>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</si>
  <si>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</si>
  <si>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</si>
  <si>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</si>
  <si>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</si>
  <si>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</si>
  <si>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</si>
  <si>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</si>
  <si>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</si>
  <si>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</si>
  <si>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</si>
  <si>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</si>
  <si>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</si>
  <si>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</si>
  <si>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</si>
  <si>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</si>
  <si>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</si>
  <si>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</si>
  <si>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</si>
  <si>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</si>
  <si>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</si>
  <si>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</si>
  <si>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</si>
  <si>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</si>
  <si>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</si>
  <si>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</si>
  <si>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</si>
  <si>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</si>
  <si>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</si>
  <si>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</si>
  <si>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</si>
  <si>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</si>
  <si>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</si>
  <si>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</si>
  <si>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</si>
  <si>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</si>
  <si>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</si>
  <si>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</si>
  <si>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</si>
  <si>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</si>
  <si>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</si>
  <si>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</si>
  <si>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</si>
  <si>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</si>
  <si>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</si>
  <si>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</si>
  <si>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</si>
  <si>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</si>
  <si>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</si>
  <si>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</si>
  <si>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</si>
  <si>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</si>
  <si>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</si>
  <si>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</si>
  <si>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</si>
  <si>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</si>
  <si>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</si>
  <si>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</si>
  <si>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</si>
  <si>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</si>
  <si>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</si>
  <si>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</si>
  <si>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</si>
  <si>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</si>
  <si>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</si>
  <si>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</si>
  <si>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</si>
  <si>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</si>
  <si>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</si>
  <si>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</si>
  <si>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</si>
  <si>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</si>
  <si>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</si>
  <si>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</si>
  <si>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</si>
  <si>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</si>
  <si>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</si>
  <si>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</si>
  <si>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</si>
  <si>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</si>
  <si>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</si>
  <si>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</si>
  <si>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</si>
  <si>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</si>
  <si>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</si>
  <si>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</si>
  <si>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</si>
  <si>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</si>
  <si>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</si>
  <si>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</si>
  <si>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</si>
  <si>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</si>
  <si>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</si>
  <si>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</si>
  <si>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</si>
  <si>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</si>
  <si>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</si>
  <si>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</si>
  <si>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</si>
  <si>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</si>
  <si>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</si>
  <si>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</si>
  <si>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</si>
  <si>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</si>
  <si>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</si>
  <si>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</si>
  <si>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</si>
  <si>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</si>
  <si>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</si>
  <si>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</si>
  <si>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</si>
  <si>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</si>
  <si>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</si>
  <si>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</si>
  <si>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</si>
  <si>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</si>
  <si>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</si>
  <si>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</si>
  <si>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</si>
  <si>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</si>
  <si>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</si>
  <si>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</si>
  <si>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</si>
  <si>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</si>
  <si>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</si>
  <si>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</si>
  <si>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</si>
  <si>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</si>
  <si>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</si>
  <si>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</si>
  <si>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</si>
  <si>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</si>
  <si>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</si>
  <si>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</si>
  <si>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</si>
  <si>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</si>
  <si>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</si>
  <si>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</si>
  <si>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</si>
  <si>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</si>
  <si>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</si>
  <si>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</si>
  <si>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</si>
  <si>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</si>
  <si>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</si>
  <si>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</si>
  <si>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</si>
  <si>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</si>
  <si>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</si>
  <si>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</si>
  <si>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</si>
  <si>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</si>
  <si>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</si>
  <si>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</si>
  <si>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</si>
  <si>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</si>
  <si>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</si>
  <si>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</si>
  <si>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</si>
  <si>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</si>
  <si>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</si>
  <si>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</si>
  <si>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</si>
  <si>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</si>
  <si>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</si>
  <si>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</si>
  <si>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</si>
  <si>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</si>
  <si>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</si>
  <si>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</si>
  <si>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</si>
  <si>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</si>
  <si>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</si>
  <si>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</si>
  <si>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</si>
  <si>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</si>
  <si>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</si>
  <si>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</si>
  <si>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</si>
  <si>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</si>
  <si>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</si>
  <si>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</si>
  <si>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</si>
  <si>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</si>
  <si>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</si>
  <si>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</si>
  <si>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</si>
  <si>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</si>
  <si>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</si>
  <si>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</si>
  <si>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</si>
  <si>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</si>
  <si>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</si>
  <si>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</si>
  <si>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</si>
  <si>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</si>
  <si>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</si>
  <si>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</si>
  <si>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</si>
  <si>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</si>
  <si>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</si>
  <si>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</si>
  <si>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</si>
  <si>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</si>
  <si>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</si>
  <si>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</si>
  <si>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</si>
  <si>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</si>
  <si>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</si>
  <si>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</si>
  <si>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</si>
  <si>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</si>
  <si>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</si>
  <si>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</si>
  <si>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</si>
  <si>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</si>
  <si>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</si>
  <si>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</si>
  <si>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</si>
  <si>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</si>
  <si>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</si>
  <si>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</si>
  <si>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</si>
  <si>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</si>
  <si>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</si>
  <si>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</si>
  <si>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</si>
  <si>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</si>
  <si>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</si>
  <si>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</si>
  <si>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</si>
  <si>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</si>
  <si>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</si>
  <si>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</si>
  <si>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</si>
  <si>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</si>
  <si>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</si>
  <si>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</si>
  <si>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</si>
  <si>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</si>
  <si>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</si>
  <si>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</si>
  <si>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</si>
  <si>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</si>
  <si>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</si>
  <si>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</si>
  <si>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</si>
  <si>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</si>
  <si>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</si>
  <si>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</si>
  <si>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</si>
  <si>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</si>
  <si>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</si>
  <si>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</si>
  <si>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</si>
  <si>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</si>
  <si>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</si>
  <si>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</si>
  <si>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</si>
  <si>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</si>
  <si>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</si>
  <si>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</si>
  <si>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</si>
  <si>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</si>
  <si>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</si>
  <si>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</si>
  <si>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</si>
  <si>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</si>
  <si>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</si>
  <si>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</si>
  <si>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</si>
  <si>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</si>
  <si>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</si>
  <si>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</si>
  <si>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</si>
  <si>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</si>
  <si>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</si>
  <si>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</si>
  <si>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</si>
  <si>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</si>
  <si>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</si>
  <si>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</si>
  <si>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</si>
  <si>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</si>
  <si>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</si>
  <si>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</si>
  <si>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</si>
  <si>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</si>
  <si>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</si>
  <si>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</si>
  <si>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</si>
  <si>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</si>
  <si>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</si>
  <si>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</si>
  <si>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</si>
  <si>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</si>
  <si>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</si>
  <si>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</si>
  <si>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</si>
  <si>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</si>
  <si>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</si>
  <si>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</si>
  <si>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</si>
  <si>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</si>
  <si>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</si>
  <si>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</si>
  <si>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</si>
  <si>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</si>
  <si>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</si>
  <si>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</si>
  <si>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</si>
  <si>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</si>
  <si>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</si>
  <si>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</si>
  <si>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</si>
  <si>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</si>
  <si>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</si>
  <si>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</si>
  <si>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</si>
  <si>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</si>
  <si>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</si>
  <si>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</si>
  <si>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</si>
  <si>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</si>
  <si>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</si>
  <si>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</si>
  <si>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</si>
  <si>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</si>
  <si>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</si>
  <si>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</si>
  <si>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</si>
  <si>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</si>
  <si>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</si>
  <si>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</si>
  <si>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</si>
  <si>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</si>
  <si>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</si>
  <si>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</si>
  <si>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</si>
  <si>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</si>
  <si>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</si>
  <si>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</si>
  <si>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</si>
  <si>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</si>
  <si>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</si>
  <si>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</si>
  <si>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</si>
  <si>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</si>
  <si>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</si>
  <si>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</si>
  <si>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</si>
  <si>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</si>
  <si>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</si>
  <si>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</si>
  <si>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</si>
  <si>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</si>
  <si>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</si>
  <si>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</si>
  <si>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</si>
  <si>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</si>
  <si>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</si>
  <si>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</si>
  <si>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</si>
  <si>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</si>
  <si>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</si>
  <si>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</si>
  <si>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</si>
  <si>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</si>
  <si>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</si>
  <si>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</si>
  <si>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</si>
  <si>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</si>
  <si>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</si>
  <si>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</si>
  <si>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</si>
  <si>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</si>
  <si>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</si>
  <si>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</si>
  <si>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</si>
  <si>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</si>
  <si>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</si>
  <si>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</si>
  <si>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</si>
  <si>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</si>
  <si>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</si>
  <si>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</si>
  <si>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</si>
  <si>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</si>
  <si>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</si>
  <si>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</si>
  <si>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</si>
  <si>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</si>
  <si>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</si>
  <si>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</si>
  <si>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</si>
  <si>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</si>
  <si>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</si>
  <si>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</si>
  <si>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</si>
  <si>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</si>
  <si>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</si>
  <si>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</si>
  <si>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</si>
  <si>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</si>
  <si>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</si>
  <si>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</si>
  <si>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</si>
  <si>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</si>
  <si>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</si>
  <si>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</si>
  <si>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</si>
  <si>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</si>
  <si>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</si>
  <si>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</si>
  <si>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</si>
  <si>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</si>
  <si>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</si>
  <si>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</si>
  <si>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</si>
  <si>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</si>
  <si>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</si>
  <si>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</si>
  <si>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</si>
  <si>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</si>
  <si>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</si>
  <si>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</si>
  <si>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</si>
  <si>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</si>
  <si>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</si>
  <si>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</si>
  <si>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</si>
  <si>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</si>
  <si>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</si>
  <si>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</si>
  <si>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</si>
  <si>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</si>
  <si>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</si>
  <si>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</si>
  <si>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</si>
  <si>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</si>
  <si>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</si>
  <si>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</si>
  <si>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</si>
  <si>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</si>
  <si>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</si>
  <si>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</si>
  <si>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</si>
  <si>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</si>
  <si>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</si>
  <si>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</si>
  <si>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</si>
  <si>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</si>
  <si>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</si>
  <si>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</si>
  <si>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</si>
  <si>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</si>
  <si>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</si>
  <si>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</si>
  <si>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</si>
  <si>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</si>
  <si>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</si>
  <si>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</si>
  <si>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</si>
  <si>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</si>
  <si>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</si>
  <si>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</si>
  <si>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</si>
  <si>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</si>
  <si>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</si>
  <si>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</si>
  <si>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</si>
  <si>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</si>
  <si>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</si>
  <si>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</si>
  <si>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</si>
  <si>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</si>
  <si>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</si>
  <si>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</si>
  <si>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</si>
  <si>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</si>
  <si>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</si>
  <si>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</si>
  <si>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</si>
  <si>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</si>
  <si>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</si>
  <si>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</si>
  <si>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</si>
  <si>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</si>
  <si>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</si>
  <si>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</si>
  <si>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</si>
  <si>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</si>
  <si>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</si>
  <si>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</si>
  <si>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</si>
  <si>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</si>
  <si>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</si>
  <si>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</si>
  <si>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</si>
  <si>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</si>
  <si>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</si>
  <si>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</si>
  <si>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</si>
  <si>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</si>
  <si>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</si>
  <si>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</si>
  <si>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</si>
  <si>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</si>
  <si>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</si>
  <si>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</si>
  <si>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</si>
  <si>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</si>
  <si>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</si>
  <si>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</si>
  <si>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</si>
  <si>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</si>
  <si>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</si>
  <si>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</si>
  <si>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</si>
  <si>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</si>
  <si>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</si>
  <si>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</si>
  <si>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</si>
  <si>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</si>
  <si>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</si>
  <si>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</si>
  <si>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</si>
  <si>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</si>
  <si>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</si>
  <si>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</si>
  <si>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</si>
  <si>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</si>
  <si>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</si>
  <si>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</si>
  <si>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</si>
  <si>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</si>
  <si>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</si>
  <si>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</si>
  <si>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</si>
  <si>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</si>
  <si>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</si>
  <si>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</si>
  <si>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</si>
  <si>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</si>
  <si>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</si>
  <si>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</si>
  <si>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</si>
  <si>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</si>
  <si>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</si>
  <si>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</si>
  <si>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</si>
  <si>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</si>
  <si>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</si>
  <si>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</si>
  <si>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</si>
  <si>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</si>
  <si>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</si>
  <si>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</si>
  <si>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</si>
  <si>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</si>
  <si>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</si>
  <si>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</si>
  <si>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</si>
  <si>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</si>
  <si>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</si>
  <si>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</si>
  <si>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</si>
  <si>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</si>
  <si>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</si>
  <si>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</si>
  <si>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</si>
  <si>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</si>
  <si>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</si>
  <si>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</si>
  <si>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</si>
  <si>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</si>
  <si>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</si>
  <si>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</si>
  <si>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</si>
  <si>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</si>
  <si>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</si>
  <si>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</si>
  <si>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</si>
  <si>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</si>
  <si>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</si>
  <si>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</si>
  <si>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</si>
  <si>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</si>
  <si>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</si>
  <si>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</si>
  <si>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</si>
  <si>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</si>
  <si>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</si>
  <si>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</si>
  <si>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</si>
  <si>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</si>
  <si>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</si>
  <si>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</si>
  <si>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</si>
  <si>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</si>
  <si>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</si>
  <si>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</si>
  <si>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</si>
  <si>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</si>
  <si>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</si>
  <si>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</si>
  <si>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</si>
  <si>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</si>
  <si>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</si>
  <si>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</si>
  <si>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</si>
  <si>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</si>
  <si>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</si>
  <si>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</si>
  <si>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</si>
  <si>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</si>
  <si>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</si>
  <si>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</si>
  <si>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</si>
  <si>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</si>
  <si>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</si>
  <si>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</si>
  <si>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</si>
  <si>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</si>
  <si>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</si>
  <si>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</si>
  <si>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</si>
  <si>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</si>
  <si>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</si>
  <si>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</si>
  <si>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</si>
  <si>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</si>
  <si>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</si>
  <si>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</si>
  <si>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</si>
  <si>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</si>
  <si>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</si>
  <si>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</si>
  <si>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</si>
  <si>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</si>
  <si>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</si>
  <si>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</si>
  <si>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</si>
  <si>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</si>
  <si>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</si>
  <si>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</si>
  <si>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</si>
  <si>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</si>
  <si>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</si>
  <si>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</si>
  <si>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</si>
  <si>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</si>
  <si>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</si>
  <si>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</si>
  <si>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</si>
  <si>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</si>
  <si>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</si>
  <si>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</si>
  <si>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</si>
  <si>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</si>
  <si>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</si>
  <si>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</si>
  <si>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</si>
  <si>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</si>
  <si>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</si>
  <si>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</si>
  <si>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</si>
  <si>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</si>
  <si>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</si>
  <si>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</si>
  <si>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</si>
  <si>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</si>
  <si>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</si>
  <si>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</si>
  <si>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</si>
  <si>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</si>
  <si>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</si>
  <si>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</si>
  <si>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</si>
  <si>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</si>
  <si>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</si>
  <si>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</si>
  <si>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</si>
  <si>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</si>
  <si>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</si>
  <si>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</si>
  <si>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</si>
  <si>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</si>
  <si>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</si>
  <si>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</si>
  <si>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</si>
  <si>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</si>
  <si>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</si>
  <si>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</si>
  <si>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</si>
  <si>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</si>
  <si>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</si>
  <si>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</si>
  <si>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</si>
  <si>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</si>
  <si>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</si>
  <si>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</si>
  <si>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</si>
  <si>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</si>
  <si>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</si>
  <si>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</si>
  <si>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</si>
  <si>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</si>
  <si>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</si>
  <si>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</si>
  <si>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</si>
  <si>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</si>
  <si>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</si>
  <si>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</si>
  <si>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</si>
  <si>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</si>
  <si>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</si>
  <si>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</si>
  <si>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</si>
  <si>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</si>
  <si>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</si>
  <si>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</si>
  <si>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</si>
  <si>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</si>
  <si>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</si>
  <si>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</si>
  <si>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</si>
  <si>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</si>
  <si>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</si>
  <si>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</si>
  <si>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</si>
  <si>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</si>
  <si>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</si>
  <si>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</si>
  <si>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</si>
  <si>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</si>
  <si>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</si>
  <si>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</si>
  <si>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</si>
  <si>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</si>
  <si>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</si>
  <si>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</si>
  <si>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</si>
  <si>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</si>
  <si>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</si>
  <si>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</si>
  <si>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</si>
  <si>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</si>
  <si>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</si>
  <si>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</si>
  <si>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</si>
  <si>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</si>
  <si>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</si>
  <si>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</si>
  <si>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</si>
  <si>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</si>
  <si>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</si>
  <si>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</si>
  <si>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</si>
  <si>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</si>
  <si>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</si>
  <si>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</si>
  <si>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</si>
  <si>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</si>
  <si>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</si>
  <si>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</si>
  <si>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</si>
  <si>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</si>
  <si>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</si>
  <si>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</si>
  <si>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</si>
  <si>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</si>
  <si>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</si>
  <si>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</si>
  <si>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</si>
  <si>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</si>
  <si>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</si>
  <si>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</si>
  <si>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</si>
  <si>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</si>
  <si>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</si>
  <si>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</si>
  <si>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</si>
  <si>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</si>
  <si>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</si>
  <si>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</si>
  <si>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</si>
  <si>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</si>
  <si>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</si>
  <si>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</si>
  <si>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</si>
  <si>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</si>
  <si>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</si>
  <si>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</si>
  <si>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</si>
  <si>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</si>
  <si>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</si>
  <si>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</si>
  <si>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</si>
  <si>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</si>
  <si>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</si>
  <si>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</si>
  <si>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</si>
  <si>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</si>
  <si>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</si>
  <si>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</si>
  <si>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</si>
  <si>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</si>
  <si>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</si>
  <si>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</si>
  <si>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</si>
  <si>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</si>
  <si>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</si>
  <si>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</si>
  <si>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</si>
  <si>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</si>
  <si>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</si>
  <si>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</si>
  <si>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</si>
  <si>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</si>
  <si>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</si>
  <si>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</si>
  <si>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</si>
  <si>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</si>
  <si>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</si>
  <si>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</si>
  <si>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</si>
  <si>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</si>
  <si>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</si>
  <si>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</si>
  <si>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</si>
  <si>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</si>
  <si>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</si>
  <si>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</si>
  <si>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</si>
  <si>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</si>
  <si>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</si>
  <si>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</si>
  <si>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</si>
  <si>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</si>
  <si>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</si>
  <si>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</si>
  <si>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</si>
  <si>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</si>
  <si>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</si>
  <si>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</si>
  <si>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</si>
  <si>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</si>
  <si>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</si>
  <si>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</si>
  <si>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</si>
  <si>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</si>
  <si>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</si>
  <si>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</si>
  <si>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</si>
  <si>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</si>
  <si>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</si>
  <si>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</si>
  <si>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</si>
  <si>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</si>
  <si>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</si>
  <si>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</si>
  <si>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</si>
  <si>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</si>
  <si>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</si>
  <si>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</si>
  <si>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</si>
  <si>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</si>
  <si>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</si>
  <si>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</si>
  <si>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</si>
  <si>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</si>
  <si>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</si>
  <si>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</si>
  <si>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</si>
  <si>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</si>
  <si>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</si>
  <si>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</si>
  <si>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</si>
  <si>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</si>
  <si>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</si>
  <si>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</si>
  <si>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</si>
  <si>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</si>
  <si>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</si>
  <si>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</si>
  <si>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</si>
  <si>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</si>
  <si>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</si>
  <si>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</si>
  <si>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</si>
  <si>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</si>
  <si>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</si>
  <si>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</si>
  <si>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</si>
  <si>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</si>
  <si>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</si>
  <si>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</si>
  <si>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</si>
  <si>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</si>
  <si>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</si>
  <si>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</si>
  <si>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</si>
  <si>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</si>
  <si>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</si>
  <si>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</si>
  <si>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</si>
  <si>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</si>
  <si>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</si>
  <si>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</si>
  <si>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</si>
  <si>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</si>
  <si>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</si>
  <si>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</si>
  <si>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</si>
  <si>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</si>
  <si>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</si>
  <si>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</si>
  <si>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</si>
  <si>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</si>
  <si>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</si>
  <si>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</si>
  <si>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</si>
  <si>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</si>
  <si>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</si>
  <si>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</si>
  <si>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</si>
  <si>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</si>
  <si>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</si>
  <si>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</si>
  <si>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</si>
  <si>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</si>
  <si>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</si>
  <si>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</si>
  <si>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</si>
  <si>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</si>
  <si>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</si>
  <si>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</si>
  <si>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</si>
  <si>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</si>
  <si>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</si>
  <si>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</si>
  <si>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</si>
  <si>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</si>
  <si>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</si>
  <si>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</si>
  <si>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</si>
  <si>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</si>
  <si>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</si>
  <si>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</si>
  <si>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</si>
  <si>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</si>
  <si>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</si>
  <si>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</si>
  <si>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</si>
  <si>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</si>
  <si>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</si>
  <si>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</si>
  <si>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</si>
  <si>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</si>
  <si>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</si>
  <si>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</si>
  <si>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</si>
  <si>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</si>
  <si>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</si>
  <si>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</si>
  <si>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</si>
  <si>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</si>
  <si>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</si>
  <si>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</si>
  <si>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</si>
  <si>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</si>
  <si>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</si>
  <si>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</si>
  <si>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</si>
  <si>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</si>
  <si>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</si>
  <si>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</si>
  <si>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</si>
  <si>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</si>
  <si>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</si>
  <si>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</si>
  <si>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</si>
  <si>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</si>
  <si>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</si>
  <si>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</si>
  <si>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</si>
  <si>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</si>
  <si>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</si>
  <si>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</si>
  <si>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</si>
  <si>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</si>
  <si>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</si>
  <si>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</si>
  <si>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</si>
  <si>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</si>
  <si>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</si>
  <si>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</si>
  <si>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</si>
  <si>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</si>
  <si>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</si>
  <si>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</si>
  <si>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</si>
  <si>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</si>
  <si>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</si>
  <si>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</si>
  <si>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</si>
  <si>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</si>
  <si>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</si>
  <si>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</si>
  <si>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</si>
  <si>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</si>
  <si>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</si>
  <si>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</si>
  <si>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</si>
  <si>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</si>
  <si>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</si>
  <si>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</si>
  <si>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</si>
  <si>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</si>
  <si>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</si>
  <si>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</si>
  <si>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</si>
  <si>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</si>
  <si>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</si>
  <si>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</si>
  <si>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</si>
  <si>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</si>
  <si>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</si>
  <si>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</si>
  <si>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</si>
  <si>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</si>
  <si>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</si>
  <si>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</si>
  <si>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</si>
  <si>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</si>
  <si>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</si>
  <si>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</si>
  <si>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</si>
  <si>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</si>
  <si>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</si>
  <si>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</si>
  <si>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</si>
  <si>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</si>
  <si>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</si>
  <si>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</si>
  <si>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</si>
  <si>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</si>
  <si>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</si>
  <si>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</si>
  <si>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</si>
  <si>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</si>
  <si>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</si>
  <si>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</si>
  <si>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</si>
  <si>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</si>
  <si>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</si>
  <si>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</si>
  <si>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</si>
  <si>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</si>
  <si>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</si>
  <si>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</si>
  <si>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</si>
  <si>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</si>
  <si>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</si>
  <si>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</si>
  <si>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</si>
  <si>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</si>
  <si>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</si>
  <si>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</si>
  <si>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</si>
  <si>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</si>
  <si>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</si>
  <si>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</si>
  <si>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</si>
  <si>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</si>
  <si>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</si>
  <si>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</si>
  <si>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</si>
  <si>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</si>
  <si>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</si>
  <si>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</si>
  <si>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</si>
  <si>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</si>
  <si>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</si>
  <si>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</si>
  <si>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</si>
  <si>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</si>
  <si>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</si>
  <si>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</si>
  <si>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</si>
  <si>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</si>
  <si>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</si>
  <si>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</si>
  <si>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</si>
  <si>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</si>
  <si>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</si>
  <si>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</si>
  <si>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</si>
  <si>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</si>
  <si>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</si>
  <si>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</si>
  <si>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</si>
  <si>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</si>
  <si>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</si>
  <si>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</si>
  <si>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</si>
  <si>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</si>
  <si>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</si>
  <si>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</si>
  <si>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</si>
  <si>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</si>
  <si>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</si>
  <si>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</si>
  <si>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</si>
  <si>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</si>
  <si>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</si>
  <si>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</si>
  <si>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</si>
  <si>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</si>
  <si>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</si>
  <si>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</si>
  <si>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</si>
  <si>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</si>
  <si>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</si>
  <si>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</si>
  <si>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</si>
  <si>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</si>
  <si>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</si>
  <si>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</si>
  <si>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</si>
  <si>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</si>
  <si>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</si>
  <si>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</si>
  <si>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</si>
  <si>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</si>
  <si>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</si>
  <si>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</si>
  <si>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</si>
  <si>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</si>
  <si>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</si>
  <si>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</si>
  <si>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</si>
  <si>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</si>
  <si>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</si>
  <si>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</si>
  <si>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</si>
  <si>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</si>
  <si>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</si>
  <si>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</si>
  <si>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</si>
  <si>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</si>
  <si>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</si>
  <si>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</si>
  <si>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</si>
  <si>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</si>
  <si>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</si>
  <si>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</si>
  <si>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</si>
  <si>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</si>
  <si>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</si>
  <si>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</si>
  <si>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</si>
  <si>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</si>
  <si>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</si>
  <si>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</si>
  <si>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</si>
  <si>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</si>
  <si>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</si>
  <si>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</si>
  <si>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</si>
  <si>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</si>
  <si>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</si>
  <si>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</si>
  <si>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</si>
  <si>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</si>
  <si>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</si>
  <si>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</si>
  <si>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</si>
  <si>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</si>
  <si>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</si>
  <si>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</si>
  <si>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</si>
  <si>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</si>
  <si>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</si>
  <si>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</si>
  <si>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</si>
  <si>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</si>
  <si>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</si>
  <si>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</si>
  <si>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</si>
  <si>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</si>
  <si>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</si>
  <si>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</si>
  <si>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</si>
  <si>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</si>
  <si>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</si>
  <si>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</si>
  <si>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</si>
  <si>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</si>
  <si>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</si>
  <si>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</si>
  <si>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</si>
  <si>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</si>
  <si>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</si>
  <si>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</si>
  <si>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</si>
  <si>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</si>
  <si>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</si>
  <si>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</si>
  <si>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</si>
  <si>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</si>
  <si>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</si>
  <si>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</si>
  <si>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</si>
  <si>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</si>
  <si>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</si>
  <si>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</si>
  <si>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</si>
  <si>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</si>
  <si>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</si>
  <si>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</si>
  <si>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</si>
  <si>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</si>
  <si>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</si>
  <si>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</si>
  <si>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</si>
  <si>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</si>
  <si>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</si>
  <si>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</si>
  <si>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</si>
  <si>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</si>
  <si>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</si>
  <si>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</si>
  <si>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</si>
  <si>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</si>
  <si>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</si>
  <si>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</si>
  <si>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</si>
  <si>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</si>
  <si>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</si>
  <si>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</si>
  <si>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</si>
  <si>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</si>
  <si>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</si>
  <si>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</si>
  <si>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</si>
  <si>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</si>
  <si>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</si>
  <si>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</si>
  <si>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</si>
  <si>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</si>
  <si>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</si>
  <si>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</si>
  <si>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</si>
  <si>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</si>
  <si>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</si>
  <si>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</si>
  <si>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</si>
  <si>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</si>
  <si>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</si>
  <si>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</si>
  <si>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</si>
  <si>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</si>
  <si>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</si>
  <si>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</si>
  <si>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</si>
  <si>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</si>
  <si>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</si>
  <si>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</si>
  <si>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</si>
  <si>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</si>
  <si>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</si>
  <si>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</si>
  <si>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</si>
  <si>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</si>
  <si>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</si>
  <si>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</si>
  <si>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</si>
  <si>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</si>
  <si>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</si>
  <si>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</si>
  <si>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</si>
  <si>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</si>
  <si>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</si>
  <si>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</si>
  <si>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</si>
  <si>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</si>
  <si>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</si>
  <si>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</si>
  <si>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</si>
  <si>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</si>
  <si>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</si>
  <si>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</si>
  <si>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</si>
  <si>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</si>
  <si>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</si>
  <si>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</si>
  <si>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</si>
  <si>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</si>
  <si>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</si>
  <si>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</si>
  <si>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</si>
  <si>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</si>
  <si>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</si>
  <si>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</si>
  <si>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</si>
  <si>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</si>
  <si>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</si>
  <si>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</si>
  <si>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</si>
  <si>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</si>
  <si>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</si>
  <si>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</si>
  <si>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</si>
  <si>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</si>
  <si>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</si>
  <si>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</si>
  <si>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</si>
  <si>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</si>
  <si>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</si>
  <si>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</si>
  <si>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</si>
  <si>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</si>
  <si>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</si>
  <si>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</si>
  <si>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</si>
  <si>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</si>
  <si>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</si>
  <si>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</si>
  <si>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</si>
  <si>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</si>
  <si>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</si>
  <si>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</si>
  <si>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</si>
  <si>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</si>
  <si>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</si>
  <si>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</si>
  <si>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</si>
  <si>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</si>
  <si>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</si>
  <si>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</si>
  <si>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</si>
  <si>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</si>
  <si>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</si>
  <si>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</si>
  <si>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</si>
  <si>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</si>
  <si>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</si>
  <si>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</si>
  <si>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</si>
  <si>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</si>
  <si>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</si>
  <si>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</si>
  <si>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</si>
  <si>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</si>
  <si>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</si>
  <si>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</si>
  <si>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</si>
  <si>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</si>
  <si>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</si>
  <si>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</si>
  <si>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</si>
  <si>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</si>
  <si>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</si>
  <si>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</si>
  <si>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</si>
  <si>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</si>
  <si>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</si>
  <si>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</si>
  <si>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</si>
  <si>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</si>
  <si>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</si>
  <si>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</si>
  <si>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</si>
  <si>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</si>
  <si>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</si>
  <si>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</si>
  <si>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</si>
  <si>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</si>
  <si>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</si>
  <si>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</si>
  <si>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</si>
  <si>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</si>
  <si>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</si>
  <si>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</si>
  <si>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</si>
  <si>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</si>
  <si>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</si>
  <si>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</si>
  <si>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</si>
  <si>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</si>
  <si>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</si>
  <si>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</si>
  <si>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</si>
  <si>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</si>
  <si>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</si>
  <si>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</si>
  <si>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</si>
  <si>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</si>
  <si>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</si>
  <si>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</si>
  <si>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</si>
  <si>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</si>
  <si>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</si>
  <si>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</si>
  <si>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</si>
  <si>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</si>
  <si>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</si>
  <si>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</si>
  <si>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</si>
  <si>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</si>
  <si>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</si>
  <si>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</si>
  <si>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</si>
  <si>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</si>
  <si>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</si>
  <si>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</si>
  <si>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</si>
  <si>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</si>
  <si>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</si>
  <si>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</si>
  <si>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</si>
  <si>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</si>
  <si>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</si>
  <si>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</si>
  <si>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</si>
  <si>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</si>
  <si>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</si>
  <si>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</si>
  <si>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</si>
  <si>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</si>
  <si>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</si>
  <si>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</si>
  <si>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</si>
  <si>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</si>
  <si>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</si>
  <si>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</si>
  <si>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</si>
  <si>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</si>
  <si>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</si>
  <si>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</si>
  <si>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</si>
  <si>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</si>
  <si>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</si>
  <si>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</si>
  <si>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</si>
  <si>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</si>
  <si>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</si>
  <si>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</si>
  <si>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</si>
  <si>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</si>
  <si>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</si>
  <si>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</si>
  <si>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</si>
  <si>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</si>
  <si>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</si>
  <si>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</si>
  <si>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</si>
  <si>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</si>
  <si>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</si>
  <si>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</si>
  <si>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</si>
  <si>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</si>
  <si>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</si>
  <si>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</si>
  <si>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</si>
  <si>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</si>
  <si>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</si>
  <si>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</si>
  <si>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</si>
  <si>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</si>
  <si>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</si>
  <si>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</si>
  <si>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</si>
  <si>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</si>
  <si>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</si>
  <si>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</si>
  <si>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</si>
  <si>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</si>
  <si>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</si>
  <si>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</si>
  <si>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</si>
  <si>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</si>
  <si>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</si>
  <si>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</si>
  <si>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</si>
  <si>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</si>
  <si>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</si>
  <si>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</si>
  <si>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</si>
  <si>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</si>
  <si>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</si>
  <si>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</si>
  <si>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</si>
  <si>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</si>
  <si>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</si>
  <si>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</si>
  <si>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</si>
  <si>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</si>
  <si>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</si>
  <si>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</si>
  <si>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</si>
  <si>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</si>
  <si>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</si>
  <si>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</si>
  <si>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</si>
  <si>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</si>
  <si>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</si>
  <si>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</si>
  <si>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</si>
  <si>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</si>
  <si>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</si>
  <si>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</si>
  <si>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</si>
  <si>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</si>
  <si>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</si>
  <si>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</si>
  <si>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</si>
  <si>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</si>
  <si>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</si>
  <si>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</si>
  <si>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</si>
  <si>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</si>
  <si>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</si>
  <si>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</si>
  <si>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</si>
  <si>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</si>
  <si>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</si>
  <si>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</si>
  <si>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</si>
  <si>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</si>
  <si>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</si>
  <si>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</si>
  <si>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</si>
  <si>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</si>
  <si>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</si>
  <si>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</si>
  <si>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</si>
  <si>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</si>
  <si>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</si>
  <si>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</si>
  <si>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</si>
  <si>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</si>
  <si>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</si>
  <si>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</si>
  <si>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</si>
  <si>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</si>
  <si>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</si>
  <si>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</si>
  <si>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</si>
  <si>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</si>
  <si>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</si>
  <si>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</si>
  <si>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</si>
  <si>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</si>
  <si>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</si>
  <si>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</si>
  <si>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</si>
  <si>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</si>
  <si>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</si>
  <si>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</si>
  <si>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</si>
  <si>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</si>
  <si>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</si>
  <si>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</si>
  <si>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</si>
  <si>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</si>
  <si>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</si>
  <si>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</si>
  <si>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</si>
  <si>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</si>
  <si>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</si>
  <si>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</si>
  <si>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</si>
  <si>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</si>
  <si>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</si>
  <si>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</si>
  <si>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</si>
  <si>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</si>
  <si>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</si>
  <si>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</si>
  <si>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</si>
  <si>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</si>
  <si>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</si>
  <si>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</si>
  <si>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</si>
  <si>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</si>
  <si>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</si>
  <si>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</si>
  <si>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</si>
  <si>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</si>
  <si>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</si>
  <si>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</si>
  <si>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</si>
  <si>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</si>
  <si>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</si>
  <si>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</si>
  <si>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</si>
  <si>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</si>
  <si>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</si>
  <si>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</si>
  <si>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</si>
  <si>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</si>
  <si>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</si>
  <si>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</si>
  <si>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</si>
  <si>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</si>
  <si>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</si>
  <si>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</si>
  <si>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</si>
  <si>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</si>
  <si>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</si>
  <si>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</si>
  <si>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</si>
  <si>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</si>
  <si>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</si>
  <si>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</si>
  <si>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</si>
  <si>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</si>
  <si>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</si>
  <si>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</si>
  <si>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</si>
  <si>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</si>
  <si>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</si>
  <si>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</si>
  <si>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</si>
  <si>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</si>
  <si>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</si>
  <si>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</si>
  <si>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</si>
  <si>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</si>
  <si>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</si>
  <si>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</si>
  <si>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</si>
  <si>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</si>
  <si>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</si>
  <si>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</si>
  <si>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</si>
  <si>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</si>
  <si>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</si>
  <si>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</si>
  <si>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</si>
  <si>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</si>
  <si>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</si>
  <si>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</si>
  <si>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</si>
  <si>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</si>
  <si>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</si>
  <si>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</si>
  <si>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</si>
  <si>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</si>
  <si>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</si>
  <si>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</si>
  <si>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</si>
  <si>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</si>
  <si>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</si>
  <si>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</si>
  <si>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</si>
  <si>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</si>
  <si>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</si>
  <si>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</si>
  <si>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</si>
  <si>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</si>
  <si>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</si>
  <si>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</si>
  <si>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</si>
  <si>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</si>
  <si>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</si>
  <si>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</si>
  <si>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</si>
  <si>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</si>
  <si>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</si>
  <si>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</si>
  <si>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</si>
  <si>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</si>
  <si>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</si>
  <si>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</si>
  <si>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</si>
  <si>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</si>
  <si>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</si>
  <si>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</si>
  <si>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</si>
  <si>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</si>
  <si>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</si>
  <si>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</si>
  <si>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</si>
  <si>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</si>
  <si>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</si>
  <si>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</si>
  <si>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</si>
  <si>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</si>
  <si>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</si>
  <si>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</si>
  <si>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</si>
  <si>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</si>
  <si>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</si>
  <si>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</si>
  <si>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</si>
  <si>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</si>
  <si>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</si>
  <si>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</si>
  <si>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</si>
  <si>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</si>
  <si>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</si>
  <si>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</si>
  <si>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</si>
  <si>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</si>
  <si>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</si>
  <si>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</si>
  <si>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</si>
  <si>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</si>
  <si>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</si>
  <si>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</si>
  <si>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</si>
  <si>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</si>
  <si>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</si>
  <si>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</si>
  <si>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</si>
  <si>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</si>
  <si>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</si>
  <si>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</si>
  <si>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</si>
  <si>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</si>
  <si>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</si>
  <si>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</si>
  <si>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</si>
  <si>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</si>
  <si>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</si>
  <si>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</si>
  <si>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</si>
  <si>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</si>
  <si>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</si>
  <si>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</si>
  <si>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</si>
  <si>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</si>
  <si>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</si>
  <si>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</si>
  <si>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</si>
  <si>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</si>
  <si>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</si>
  <si>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</si>
  <si>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</si>
  <si>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</si>
  <si>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</si>
  <si>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</si>
  <si>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</si>
  <si>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</si>
  <si>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</si>
  <si>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</si>
  <si>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</si>
  <si>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</si>
  <si>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</si>
  <si>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</si>
  <si>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</si>
  <si>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</si>
  <si>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</si>
  <si>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</si>
  <si>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</si>
  <si>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</si>
  <si>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</si>
  <si>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</si>
  <si>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</si>
  <si>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</si>
  <si>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</si>
  <si>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</si>
  <si>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</si>
  <si>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</si>
  <si>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</si>
  <si>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</si>
  <si>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</si>
  <si>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</si>
  <si>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</si>
  <si>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</si>
  <si>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</si>
  <si>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</si>
  <si>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</si>
  <si>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</si>
  <si>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</si>
  <si>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</si>
  <si>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</si>
  <si>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</si>
  <si>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</si>
  <si>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</si>
  <si>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</si>
  <si>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</si>
  <si>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</si>
  <si>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</si>
  <si>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</si>
  <si>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</si>
  <si>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</si>
  <si>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</si>
  <si>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</si>
  <si>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</si>
  <si>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</si>
  <si>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</si>
  <si>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</si>
  <si>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</si>
  <si>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</si>
  <si>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</si>
  <si>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</si>
  <si>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</si>
  <si>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</si>
  <si>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</si>
  <si>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</si>
  <si>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</si>
  <si>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</si>
  <si>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</si>
  <si>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</si>
  <si>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</si>
  <si>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</si>
  <si>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</si>
  <si>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</si>
  <si>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</si>
  <si>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</si>
  <si>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</si>
  <si>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</si>
  <si>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</si>
  <si>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</si>
  <si>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</si>
  <si>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</si>
  <si>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</si>
  <si>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</si>
  <si>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</si>
  <si>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</si>
  <si>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</si>
  <si>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</si>
  <si>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</si>
  <si>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</si>
  <si>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</si>
  <si>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</si>
  <si>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</si>
  <si>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</si>
  <si>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</si>
  <si>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</si>
  <si>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</si>
  <si>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</si>
  <si>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</si>
  <si>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</si>
  <si>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</si>
  <si>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</si>
  <si>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</si>
  <si>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</si>
  <si>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</si>
  <si>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</si>
  <si>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</si>
  <si>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</si>
  <si>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</si>
  <si>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</si>
  <si>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</si>
  <si>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</si>
  <si>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</si>
  <si>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</si>
  <si>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</si>
  <si>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</si>
  <si>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</si>
  <si>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</si>
  <si>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</si>
  <si>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</si>
  <si>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</si>
  <si>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</si>
  <si>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</si>
  <si>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</si>
  <si>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</si>
  <si>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</si>
  <si>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</si>
  <si>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</si>
  <si>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</si>
  <si>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</si>
  <si>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</si>
  <si>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</si>
  <si>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</si>
  <si>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</si>
  <si>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</si>
  <si>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</si>
  <si>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</si>
  <si>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</si>
  <si>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</si>
  <si>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</si>
  <si>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</si>
  <si>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</si>
  <si>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</si>
  <si>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</si>
  <si>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</si>
  <si>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</si>
  <si>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</si>
  <si>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</si>
  <si>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</si>
  <si>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</si>
  <si>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</si>
  <si>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</si>
  <si>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</si>
  <si>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</si>
  <si>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</si>
  <si>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</si>
  <si>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</si>
  <si>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</si>
  <si>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</si>
  <si>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</si>
  <si>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</si>
  <si>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</si>
  <si>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</si>
  <si>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</si>
  <si>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</si>
  <si>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</si>
  <si>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</si>
  <si>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</si>
  <si>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</si>
  <si>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</si>
  <si>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</si>
  <si>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</si>
  <si>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</si>
  <si>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</si>
  <si>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</si>
  <si>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</si>
  <si>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</si>
  <si>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</si>
  <si>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</si>
  <si>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</si>
  <si>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</si>
  <si>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</si>
  <si>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</si>
  <si>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</si>
  <si>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</si>
  <si>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</si>
  <si>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</si>
  <si>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</si>
  <si>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</si>
  <si>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</si>
  <si>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</si>
  <si>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</si>
  <si>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</si>
  <si>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</si>
  <si>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</si>
  <si>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</si>
  <si>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</si>
  <si>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</si>
  <si>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</si>
  <si>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</si>
  <si>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</si>
  <si>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</si>
  <si>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</si>
  <si>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</si>
  <si>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</si>
  <si>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</si>
  <si>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</si>
  <si>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</si>
  <si>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</si>
  <si>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</si>
  <si>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</si>
  <si>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</si>
  <si>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</si>
  <si>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</si>
  <si>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</si>
  <si>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</si>
  <si>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</si>
  <si>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</si>
  <si>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</si>
  <si>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</si>
  <si>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</si>
  <si>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</si>
  <si>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</si>
  <si>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</si>
  <si>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</si>
  <si>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</si>
  <si>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</si>
  <si>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</si>
  <si>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</si>
  <si>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</si>
  <si>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</si>
  <si>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</si>
  <si>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</si>
  <si>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</si>
  <si>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</si>
  <si>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</si>
  <si>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</si>
  <si>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</si>
  <si>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</si>
  <si>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</si>
  <si>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</si>
  <si>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</si>
  <si>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</si>
  <si>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</si>
  <si>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</si>
  <si>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</si>
  <si>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</si>
  <si>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</si>
  <si>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</si>
  <si>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</si>
  <si>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</si>
  <si>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</si>
  <si>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</si>
  <si>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</si>
  <si>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</si>
  <si>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</si>
  <si>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</si>
  <si>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</si>
  <si>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</si>
  <si>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</si>
  <si>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</si>
  <si>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</si>
  <si>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</si>
  <si>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</si>
  <si>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</si>
  <si>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</si>
  <si>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</si>
  <si>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</si>
  <si>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</si>
  <si>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</si>
  <si>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</si>
  <si>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</si>
  <si>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</si>
  <si>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</si>
  <si>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</si>
  <si>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</si>
  <si>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</si>
  <si>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</si>
  <si>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</si>
  <si>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</si>
  <si>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</si>
  <si>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</si>
  <si>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</si>
  <si>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</si>
  <si>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</si>
  <si>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</si>
  <si>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</si>
  <si>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</si>
  <si>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</si>
  <si>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</si>
  <si>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</si>
  <si>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</si>
  <si>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</si>
  <si>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</si>
  <si>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</si>
  <si>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</si>
  <si>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</si>
  <si>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</si>
  <si>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</si>
  <si>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</si>
  <si>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</si>
  <si>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</si>
  <si>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</si>
  <si>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</si>
  <si>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</si>
  <si>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</si>
  <si>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</si>
  <si>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</si>
  <si>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</si>
  <si>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</si>
  <si>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</si>
  <si>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</si>
  <si>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</si>
  <si>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</si>
  <si>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</si>
  <si>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</si>
  <si>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</si>
  <si>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</si>
  <si>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</si>
  <si>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</si>
  <si>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</si>
  <si>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</si>
  <si>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</si>
  <si>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</si>
  <si>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</si>
  <si>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</si>
  <si>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</si>
  <si>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</si>
  <si>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</si>
  <si>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</si>
  <si>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</si>
  <si>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</si>
  <si>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</si>
  <si>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</si>
  <si>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</si>
  <si>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</si>
  <si>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</si>
  <si>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</si>
  <si>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</si>
  <si>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</si>
  <si>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</si>
  <si>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</si>
  <si>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</si>
  <si>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</si>
  <si>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</si>
  <si>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</si>
  <si>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</si>
  <si>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</si>
  <si>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</si>
  <si>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</si>
  <si>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</si>
  <si>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</si>
  <si>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</si>
  <si>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</si>
  <si>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</si>
  <si>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</si>
  <si>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</si>
  <si>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</si>
  <si>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</si>
  <si>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</si>
  <si>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</si>
  <si>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</si>
  <si>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</si>
  <si>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</si>
  <si>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</si>
  <si>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</si>
  <si>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</si>
  <si>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</si>
  <si>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</si>
  <si>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</si>
  <si>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</si>
  <si>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</si>
  <si>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</si>
  <si>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</si>
  <si>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</si>
  <si>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</si>
  <si>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</si>
  <si>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</si>
  <si>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</si>
  <si>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</si>
  <si>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</si>
  <si>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</si>
  <si>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</si>
  <si>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</si>
  <si>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</si>
  <si>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</si>
  <si>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</si>
  <si>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</si>
  <si>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</si>
  <si>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</si>
  <si>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</si>
  <si>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</si>
  <si>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</si>
  <si>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</si>
  <si>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</si>
  <si>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</si>
  <si>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</si>
  <si>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</si>
  <si>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</si>
  <si>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</si>
  <si>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</si>
  <si>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</si>
  <si>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</si>
  <si>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</si>
  <si>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</si>
  <si>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</si>
  <si>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</si>
  <si>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</si>
  <si>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</si>
  <si>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</si>
  <si>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</si>
  <si>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</si>
  <si>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</si>
  <si>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</si>
  <si>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</si>
  <si>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</si>
  <si>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</si>
  <si>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</si>
  <si>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</si>
  <si>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</si>
  <si>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</si>
  <si>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</si>
  <si>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</si>
  <si>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</si>
  <si>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</si>
  <si>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</si>
  <si>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</si>
  <si>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</si>
  <si>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</si>
  <si>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</si>
  <si>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</si>
  <si>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</si>
  <si>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</si>
  <si>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</si>
  <si>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</si>
  <si>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</si>
  <si>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</si>
  <si>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</si>
  <si>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</si>
  <si>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</si>
  <si>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</si>
  <si>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</si>
  <si>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</si>
  <si>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</si>
  <si>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</si>
  <si>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</si>
  <si>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</si>
  <si>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</si>
  <si>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</si>
  <si>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</si>
  <si>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</si>
  <si>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</si>
  <si>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</si>
  <si>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</si>
  <si>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</si>
  <si>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</si>
  <si>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</si>
  <si>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</si>
  <si>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</si>
  <si>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</si>
  <si>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</si>
  <si>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</si>
  <si>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</si>
  <si>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</si>
  <si>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</si>
  <si>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</si>
  <si>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</si>
  <si>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</si>
  <si>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</si>
  <si>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</si>
  <si>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</si>
  <si>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</si>
  <si>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</si>
  <si>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</si>
  <si>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</si>
  <si>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</si>
  <si>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</si>
  <si>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</si>
  <si>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</si>
  <si>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</si>
  <si>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</si>
  <si>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</si>
  <si>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</si>
  <si>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</si>
  <si>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</si>
  <si>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</si>
  <si>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</si>
  <si>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</si>
  <si>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</si>
  <si>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</si>
  <si>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</si>
  <si>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</si>
  <si>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</si>
  <si>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</si>
  <si>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</si>
  <si>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</si>
  <si>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</si>
  <si>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</si>
  <si>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</si>
  <si>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</si>
  <si>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</si>
  <si>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</si>
  <si>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</si>
  <si>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</si>
  <si>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</si>
  <si>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</si>
  <si>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</si>
  <si>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</si>
  <si>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</si>
  <si>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</si>
  <si>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</si>
  <si>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</si>
  <si>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</si>
  <si>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</si>
  <si>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</si>
  <si>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</si>
  <si>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</si>
  <si>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</si>
  <si>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</si>
  <si>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</si>
  <si>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</si>
  <si>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</si>
  <si>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</si>
  <si>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</si>
  <si>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</si>
  <si>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</si>
  <si>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</si>
  <si>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</si>
  <si>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</si>
  <si>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</si>
  <si>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</si>
  <si>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</si>
  <si>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</si>
  <si>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</si>
  <si>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</si>
  <si>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</si>
  <si>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</si>
  <si>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</si>
  <si>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</si>
  <si>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</si>
  <si>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</si>
  <si>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</si>
  <si>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</si>
  <si>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</si>
  <si>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</si>
  <si>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</si>
  <si>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</si>
  <si>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</si>
  <si>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</si>
  <si>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</si>
  <si>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</si>
  <si>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</si>
  <si>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</si>
  <si>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</si>
  <si>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</si>
  <si>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</si>
  <si>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</si>
  <si>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</si>
  <si>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</si>
  <si>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</si>
  <si>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</si>
  <si>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</si>
  <si>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</si>
  <si>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</si>
  <si>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</si>
  <si>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</si>
  <si>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</si>
  <si>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</si>
  <si>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</si>
  <si>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</si>
  <si>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</si>
  <si>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</si>
  <si>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</si>
  <si>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</si>
  <si>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</si>
  <si>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</si>
  <si>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</si>
  <si>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</si>
  <si>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</si>
  <si>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</si>
  <si>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</si>
  <si>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</si>
  <si>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</si>
  <si>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</si>
  <si>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</si>
  <si>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</si>
  <si>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</si>
  <si>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</si>
  <si>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</si>
  <si>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</si>
  <si>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</si>
  <si>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</si>
  <si>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</si>
  <si>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</si>
  <si>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</si>
  <si>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</si>
  <si>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</si>
  <si>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</si>
  <si>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</si>
  <si>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</si>
  <si>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</si>
  <si>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</si>
  <si>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</si>
  <si>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</si>
  <si>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</si>
  <si>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</si>
  <si>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</si>
  <si>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</si>
  <si>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</si>
  <si>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</si>
  <si>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</si>
  <si>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</si>
  <si>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</si>
  <si>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</si>
  <si>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</si>
  <si>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</si>
  <si>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</si>
  <si>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</si>
  <si>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</si>
  <si>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</si>
  <si>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</si>
  <si>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</si>
  <si>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</si>
  <si>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</si>
  <si>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</si>
  <si>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</si>
  <si>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</si>
  <si>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</si>
  <si>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</si>
  <si>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</si>
  <si>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</si>
  <si>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</si>
  <si>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</si>
  <si>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</si>
  <si>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</si>
  <si>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</si>
  <si>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</si>
  <si>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</si>
  <si>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</si>
  <si>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</si>
  <si>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</si>
  <si>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</si>
  <si>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</si>
  <si>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</si>
  <si>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</si>
  <si>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</si>
  <si>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</si>
  <si>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</si>
  <si>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</si>
  <si>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</si>
  <si>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</si>
  <si>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</si>
  <si>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</si>
  <si>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</si>
  <si>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</si>
  <si>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</si>
  <si>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</si>
  <si>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</si>
  <si>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</si>
  <si>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</si>
  <si>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</si>
  <si>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</si>
  <si>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</si>
  <si>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</si>
  <si>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</si>
  <si>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</si>
  <si>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</si>
  <si>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</si>
  <si>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</si>
  <si>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</si>
  <si>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</si>
  <si>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</si>
  <si>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</si>
  <si>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</si>
  <si>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</si>
  <si>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</si>
  <si>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</si>
  <si>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</si>
  <si>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</si>
  <si>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</si>
  <si>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</si>
  <si>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</si>
  <si>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</si>
  <si>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</si>
  <si>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</si>
  <si>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</si>
  <si>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</si>
  <si>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</si>
  <si>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</si>
  <si>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</si>
  <si>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</si>
  <si>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</si>
  <si>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</si>
  <si>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</si>
  <si>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</si>
  <si>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</si>
  <si>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</si>
  <si>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</si>
  <si>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</si>
  <si>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</si>
  <si>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</si>
  <si>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</si>
  <si>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</si>
  <si>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</si>
  <si>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</si>
  <si>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</si>
  <si>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</si>
  <si>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</si>
  <si>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</si>
  <si>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</si>
  <si>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</si>
  <si>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</si>
  <si>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</si>
  <si>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</si>
  <si>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</si>
  <si>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</si>
  <si>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</si>
  <si>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</si>
  <si>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</si>
  <si>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</si>
  <si>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</si>
  <si>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</si>
  <si>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</si>
  <si>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</si>
  <si>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</si>
  <si>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</si>
  <si>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</si>
  <si>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</si>
  <si>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</si>
  <si>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</si>
  <si>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</si>
  <si>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</si>
  <si>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</si>
  <si>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</si>
  <si>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</si>
  <si>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</si>
  <si>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</si>
  <si>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</si>
  <si>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</si>
  <si>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</si>
  <si>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</si>
  <si>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</si>
  <si>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</si>
  <si>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</si>
  <si>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</si>
  <si>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</si>
  <si>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</si>
  <si>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</si>
  <si>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</si>
  <si>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</si>
  <si>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</si>
  <si>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</si>
  <si>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</si>
  <si>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</si>
  <si>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</si>
  <si>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</si>
  <si>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</si>
  <si>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</si>
  <si>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</si>
  <si>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</si>
  <si>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</si>
  <si>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</si>
  <si>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</si>
  <si>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</si>
  <si>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</si>
  <si>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</si>
  <si>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</si>
  <si>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</si>
  <si>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</si>
  <si>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</si>
  <si>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</si>
  <si>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</si>
  <si>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</si>
  <si>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</si>
  <si>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</si>
  <si>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</si>
  <si>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</si>
  <si>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</si>
  <si>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</si>
  <si>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</si>
  <si>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</si>
  <si>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</si>
  <si>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</si>
  <si>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</si>
  <si>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</si>
  <si>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</si>
  <si>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</si>
  <si>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</si>
  <si>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</si>
  <si>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</si>
  <si>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</si>
  <si>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</si>
  <si>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</si>
  <si>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</si>
  <si>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</si>
  <si>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</si>
  <si>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</si>
  <si>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</si>
  <si>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</si>
  <si>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</si>
  <si>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</si>
  <si>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</si>
  <si>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</si>
  <si>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</si>
  <si>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</si>
  <si>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</si>
  <si>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</si>
  <si>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</si>
  <si>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</si>
  <si>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</si>
  <si>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</si>
  <si>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</si>
  <si>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</si>
  <si>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</si>
  <si>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</si>
  <si>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</si>
  <si>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</si>
  <si>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</si>
  <si>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</si>
  <si>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</si>
  <si>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</si>
  <si>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</si>
  <si>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</si>
  <si>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</si>
  <si>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</si>
  <si>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</si>
  <si>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</si>
  <si>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</si>
  <si>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</si>
  <si>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</si>
  <si>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</si>
  <si>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</si>
  <si>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</si>
  <si>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</si>
  <si>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</si>
  <si>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</si>
  <si>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</si>
  <si>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</si>
  <si>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</si>
  <si>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</si>
  <si>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</si>
  <si>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</si>
  <si>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</si>
  <si>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</si>
  <si>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</si>
  <si>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</si>
  <si>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</si>
  <si>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</si>
  <si>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</si>
  <si>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</si>
  <si>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</si>
  <si>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</si>
  <si>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</si>
  <si>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</si>
  <si>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</si>
  <si>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</si>
  <si>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</si>
  <si>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</si>
  <si>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</si>
  <si>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</si>
  <si>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</si>
  <si>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</si>
  <si>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</si>
  <si>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</si>
  <si>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</si>
  <si>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</si>
  <si>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</si>
  <si>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</si>
  <si>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</si>
  <si>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</si>
  <si>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</si>
  <si>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</si>
  <si>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</si>
  <si>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</si>
  <si>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</si>
  <si>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</si>
  <si>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</si>
  <si>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</si>
  <si>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</si>
  <si>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</si>
  <si>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</si>
  <si>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</si>
  <si>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</si>
  <si>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</si>
  <si>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</si>
  <si>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</si>
  <si>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</si>
  <si>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</si>
  <si>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</si>
  <si>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</si>
  <si>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</si>
  <si>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</si>
  <si>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</si>
  <si>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</si>
  <si>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</si>
  <si>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</si>
  <si>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</si>
  <si>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</si>
  <si>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</si>
  <si>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</si>
  <si>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</si>
  <si>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</si>
  <si>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</si>
  <si>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</si>
  <si>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</si>
  <si>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</si>
  <si>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</si>
  <si>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</si>
  <si>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</si>
  <si>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</si>
  <si>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</si>
  <si>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</si>
  <si>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</si>
  <si>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</si>
  <si>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</si>
  <si>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</si>
  <si>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</si>
  <si>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</si>
  <si>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</si>
  <si>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</si>
  <si>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</si>
  <si>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</si>
  <si>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</si>
  <si>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</si>
  <si>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</si>
  <si>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</si>
  <si>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</si>
  <si>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</si>
  <si>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</si>
  <si>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</si>
  <si>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</si>
  <si>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</si>
  <si>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</si>
  <si>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</si>
  <si>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</si>
  <si>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</si>
  <si>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</si>
  <si>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</si>
  <si>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</si>
  <si>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</si>
  <si>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</si>
  <si>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</si>
  <si>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</si>
  <si>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</si>
  <si>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</si>
  <si>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</si>
  <si>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</si>
  <si>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</si>
  <si>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</si>
  <si>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</si>
  <si>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</si>
  <si>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</si>
  <si>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</si>
  <si>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</si>
  <si>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</si>
  <si>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</si>
  <si>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</si>
  <si>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</si>
  <si>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</si>
  <si>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</si>
  <si>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</si>
  <si>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</si>
  <si>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</si>
  <si>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</si>
  <si>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</si>
  <si>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</si>
  <si>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</si>
  <si>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</si>
  <si>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</si>
  <si>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</si>
  <si>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</si>
  <si>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</si>
  <si>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</si>
  <si>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</si>
  <si>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</si>
  <si>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</si>
  <si>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</si>
  <si>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</si>
  <si>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</si>
  <si>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</si>
  <si>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</si>
  <si>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</si>
  <si>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</si>
  <si>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</si>
  <si>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</si>
  <si>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</si>
  <si>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</si>
  <si>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</si>
  <si>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</si>
  <si>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</si>
  <si>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</si>
  <si>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</si>
  <si>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</si>
  <si>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</si>
  <si>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</si>
  <si>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</si>
  <si>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</si>
  <si>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</si>
  <si>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</si>
  <si>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</si>
  <si>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</si>
  <si>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</si>
  <si>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</si>
  <si>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</si>
  <si>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</si>
  <si>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</si>
  <si>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</si>
  <si>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</si>
  <si>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</si>
  <si>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</si>
  <si>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</si>
  <si>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</si>
  <si>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</si>
  <si>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</si>
  <si>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</si>
  <si>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</si>
  <si>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</si>
  <si>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</si>
  <si>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</si>
  <si>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</si>
  <si>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</si>
  <si>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</si>
  <si>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</si>
  <si>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</si>
  <si>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</si>
  <si>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</si>
  <si>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</si>
  <si>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</si>
  <si>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</si>
  <si>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</si>
  <si>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</si>
  <si>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</si>
  <si>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</si>
  <si>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</si>
  <si>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</si>
  <si>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</si>
  <si>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</si>
  <si>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</si>
  <si>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</si>
  <si>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</si>
  <si>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</si>
  <si>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</si>
  <si>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</si>
  <si>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</si>
  <si>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</si>
  <si>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</si>
  <si>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</si>
  <si>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</si>
  <si>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</si>
  <si>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</si>
  <si>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</si>
  <si>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</si>
  <si>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</si>
  <si>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</si>
  <si>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</si>
  <si>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</si>
  <si>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</si>
  <si>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</si>
  <si>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</si>
  <si>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</si>
  <si>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</si>
  <si>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</si>
  <si>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</si>
  <si>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</si>
  <si>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</si>
  <si>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</si>
  <si>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</si>
  <si>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</si>
  <si>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</si>
  <si>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</si>
  <si>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</si>
  <si>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</si>
  <si>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</si>
  <si>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</si>
  <si>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</si>
  <si>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</si>
  <si>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</si>
  <si>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</si>
  <si>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</si>
  <si>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</si>
  <si>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</si>
  <si>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</si>
  <si>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</si>
  <si>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</si>
  <si>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</si>
  <si>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</si>
  <si>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</si>
  <si>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</si>
  <si>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</si>
  <si>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</si>
  <si>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</si>
  <si>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</si>
  <si>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</si>
  <si>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</si>
  <si>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</si>
  <si>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</si>
  <si>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</si>
  <si>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</si>
  <si>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</si>
  <si>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</si>
  <si>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</si>
  <si>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</si>
  <si>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</si>
  <si>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</si>
  <si>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</si>
  <si>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</si>
  <si>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</si>
  <si>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</si>
  <si>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</si>
  <si>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</si>
  <si>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</si>
  <si>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</si>
  <si>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</si>
  <si>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</si>
  <si>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</si>
  <si>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</si>
  <si>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</si>
  <si>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</si>
  <si>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</si>
  <si>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</si>
  <si>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</si>
  <si>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</si>
  <si>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</si>
  <si>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</si>
  <si>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</si>
  <si>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</si>
  <si>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</si>
  <si>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</si>
  <si>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</si>
  <si>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</si>
  <si>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</si>
  <si>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</si>
  <si>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</si>
  <si>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</si>
  <si>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</si>
  <si>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</si>
  <si>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</si>
  <si>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</si>
  <si>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</si>
  <si>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</si>
  <si>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</si>
  <si>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</si>
  <si>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</si>
  <si>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</si>
  <si>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</si>
  <si>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</si>
  <si>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</si>
  <si>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</si>
  <si>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</si>
  <si>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</si>
  <si>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</si>
  <si>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</si>
  <si>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</si>
  <si>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</si>
  <si>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</si>
  <si>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</si>
  <si>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</si>
  <si>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</si>
  <si>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</si>
  <si>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</si>
  <si>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</si>
  <si>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</si>
  <si>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</si>
  <si>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</si>
  <si>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</si>
  <si>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</si>
  <si>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</si>
  <si>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</si>
  <si>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</si>
  <si>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</si>
  <si>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</si>
  <si>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</si>
  <si>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</si>
  <si>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</si>
  <si>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</si>
  <si>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</si>
  <si>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</si>
  <si>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</si>
  <si>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</si>
  <si>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</si>
  <si>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</si>
  <si>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</si>
  <si>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</si>
  <si>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</si>
  <si>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</si>
  <si>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</si>
  <si>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</si>
  <si>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</si>
  <si>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</si>
  <si>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</si>
  <si>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</si>
  <si>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</si>
  <si>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</si>
  <si>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</si>
  <si>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</si>
  <si>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</si>
  <si>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</si>
  <si>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</si>
  <si>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</si>
  <si>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</si>
  <si>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</si>
  <si>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</si>
  <si>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</si>
  <si>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</si>
  <si>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</si>
  <si>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</si>
  <si>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</si>
  <si>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</si>
  <si>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</si>
  <si>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</si>
  <si>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</si>
  <si>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</si>
  <si>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</si>
  <si>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</si>
  <si>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</si>
  <si>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</si>
  <si>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</si>
  <si>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</si>
  <si>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</si>
  <si>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</si>
  <si>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</si>
  <si>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</si>
  <si>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</si>
  <si>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</si>
  <si>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</si>
  <si>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</si>
  <si>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</si>
  <si>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</si>
  <si>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</si>
  <si>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</si>
  <si>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</si>
  <si>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</si>
  <si>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</si>
  <si>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</si>
  <si>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</si>
  <si>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</si>
  <si>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</si>
  <si>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</si>
  <si>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</si>
  <si>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</si>
  <si>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</si>
  <si>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</si>
  <si>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</si>
  <si>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</si>
  <si>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</si>
  <si>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</si>
  <si>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</si>
  <si>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</si>
  <si>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</si>
  <si>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</si>
  <si>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</si>
  <si>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</si>
  <si>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</si>
  <si>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</si>
  <si>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</si>
  <si>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</si>
  <si>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</si>
  <si>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</si>
  <si>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</si>
  <si>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</si>
  <si>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</si>
  <si>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</si>
  <si>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</si>
  <si>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</si>
  <si>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</si>
  <si>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</si>
  <si>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</si>
  <si>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</si>
  <si>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</si>
  <si>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</si>
  <si>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</si>
  <si>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</si>
  <si>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</si>
  <si>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</si>
  <si>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</si>
  <si>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</si>
  <si>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</si>
  <si>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</si>
  <si>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</si>
  <si>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</si>
  <si>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</si>
  <si>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</si>
  <si>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</si>
  <si>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</si>
  <si>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</si>
  <si>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</si>
  <si>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</si>
  <si>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</si>
  <si>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</si>
  <si>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</si>
  <si>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</si>
  <si>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</si>
  <si>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</si>
  <si>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</si>
  <si>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</si>
  <si>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</si>
  <si>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</si>
  <si>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</si>
  <si>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</si>
  <si>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</si>
  <si>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</si>
  <si>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</si>
  <si>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</si>
  <si>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</si>
  <si>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</si>
  <si>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</si>
  <si>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</si>
  <si>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</si>
  <si>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</si>
  <si>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</si>
  <si>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</si>
  <si>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</si>
  <si>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</si>
  <si>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</si>
  <si>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</si>
  <si>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</si>
  <si>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</si>
  <si>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</si>
  <si>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</si>
  <si>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</si>
  <si>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</si>
  <si>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</si>
  <si>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</si>
  <si>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</si>
  <si>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</si>
  <si>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</si>
  <si>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</si>
  <si>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</si>
  <si>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</si>
  <si>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</si>
  <si>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</si>
  <si>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</si>
  <si>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</si>
  <si>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</si>
  <si>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</si>
  <si>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</si>
  <si>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</si>
  <si>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</si>
  <si>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</si>
  <si>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</si>
  <si>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</si>
  <si>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</si>
  <si>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</si>
  <si>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</si>
  <si>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</si>
  <si>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</si>
  <si>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</si>
  <si>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</si>
  <si>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</si>
  <si>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</si>
  <si>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</si>
  <si>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</si>
  <si>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</si>
  <si>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</si>
  <si>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</si>
  <si>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</si>
  <si>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</si>
  <si>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</si>
  <si>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</si>
  <si>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</si>
  <si>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</si>
  <si>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</si>
  <si>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</si>
  <si>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</si>
  <si>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</si>
  <si>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</si>
  <si>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</si>
  <si>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</si>
  <si>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</si>
  <si>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</si>
  <si>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</si>
  <si>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</si>
  <si>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</si>
  <si>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</si>
  <si>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</si>
  <si>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</si>
  <si>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</si>
  <si>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</si>
  <si>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</si>
  <si>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</si>
  <si>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</si>
  <si>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</si>
  <si>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</si>
  <si>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</si>
  <si>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</si>
  <si>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</si>
  <si>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</si>
  <si>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</si>
  <si>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</si>
  <si>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</si>
  <si>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</si>
  <si>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</si>
  <si>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</si>
  <si>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</si>
  <si>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</si>
  <si>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</si>
  <si>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</si>
  <si>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</si>
  <si>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</si>
  <si>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</si>
  <si>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</si>
  <si>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</si>
  <si>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</si>
  <si>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</si>
  <si>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</si>
  <si>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</si>
  <si>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</si>
  <si>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</si>
  <si>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</si>
  <si>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</si>
  <si>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</si>
  <si>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</si>
  <si>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</si>
  <si>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</si>
  <si>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</si>
  <si>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</si>
  <si>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</si>
  <si>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</si>
  <si>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</si>
  <si>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</si>
  <si>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</si>
  <si>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</si>
  <si>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</si>
  <si>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</si>
  <si>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</si>
  <si>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</si>
  <si>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</si>
  <si>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</si>
  <si>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</si>
  <si>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</si>
  <si>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</si>
  <si>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</si>
  <si>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</si>
  <si>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</si>
  <si>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</si>
  <si>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</si>
  <si>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</si>
  <si>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</si>
  <si>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</si>
  <si>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</si>
  <si>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</si>
  <si>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</si>
  <si>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</si>
  <si>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</si>
  <si>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</si>
  <si>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</si>
  <si>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</si>
  <si>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</si>
  <si>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</si>
  <si>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</si>
  <si>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</si>
  <si>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</si>
  <si>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</si>
  <si>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</si>
  <si>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</si>
  <si>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</si>
  <si>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</si>
  <si>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</si>
  <si>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</si>
  <si>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</si>
  <si>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</si>
  <si>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</si>
  <si>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</si>
  <si>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</si>
  <si>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</si>
  <si>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</si>
  <si>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</si>
  <si>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</si>
  <si>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</si>
  <si>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</si>
  <si>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</si>
  <si>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</si>
  <si>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</si>
  <si>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</si>
  <si>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</si>
  <si>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</si>
  <si>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</si>
  <si>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</si>
  <si>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</si>
  <si>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</si>
  <si>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</si>
  <si>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</si>
  <si>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</si>
  <si>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</si>
  <si>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</si>
  <si>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</si>
  <si>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</si>
  <si>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</si>
  <si>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</si>
  <si>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</si>
  <si>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</si>
  <si>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</si>
  <si>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</si>
  <si>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</si>
  <si>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</si>
  <si>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</si>
  <si>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</si>
  <si>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</si>
  <si>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</si>
  <si>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</si>
  <si>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</si>
  <si>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</si>
  <si>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</si>
  <si>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</si>
  <si>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</si>
  <si>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</si>
  <si>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</si>
  <si>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</si>
  <si>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</si>
  <si>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</si>
  <si>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</si>
  <si>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</si>
  <si>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</si>
  <si>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</si>
  <si>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</si>
  <si>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</si>
  <si>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</si>
  <si>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</si>
  <si>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</si>
  <si>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</si>
  <si>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</si>
  <si>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</si>
  <si>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</si>
  <si>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</si>
  <si>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</si>
  <si>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</si>
  <si>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</si>
  <si>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</si>
  <si>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</si>
  <si>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</si>
  <si>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</si>
  <si>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</si>
  <si>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</si>
  <si>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</si>
  <si>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</si>
  <si>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</si>
  <si>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</si>
  <si>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</si>
  <si>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</si>
  <si>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</si>
  <si>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</si>
  <si>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</si>
  <si>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</si>
  <si>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</si>
  <si>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</si>
  <si>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</si>
  <si>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</si>
  <si>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</si>
  <si>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</si>
  <si>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</si>
  <si>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</si>
  <si>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</si>
  <si>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</si>
  <si>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</si>
  <si>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</si>
  <si>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</si>
  <si>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</si>
  <si>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</si>
  <si>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</si>
  <si>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</si>
  <si>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</si>
  <si>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</si>
  <si>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</si>
  <si>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</si>
  <si>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</si>
  <si>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</si>
  <si>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</si>
  <si>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</si>
  <si>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</si>
  <si>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</si>
  <si>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</si>
  <si>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</si>
  <si>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</si>
  <si>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</si>
  <si>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</si>
  <si>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</si>
  <si>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</si>
  <si>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</si>
  <si>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</si>
  <si>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</si>
  <si>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</si>
  <si>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</si>
  <si>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</si>
  <si>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</si>
  <si>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</si>
  <si>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</si>
  <si>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</si>
  <si>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</si>
  <si>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</si>
  <si>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</si>
  <si>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</si>
  <si>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</si>
  <si>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</si>
  <si>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</si>
  <si>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</si>
  <si>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</si>
  <si>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</si>
  <si>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</si>
  <si>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</si>
  <si>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</si>
  <si>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</si>
  <si>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</si>
  <si>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</si>
  <si>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</si>
  <si>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</si>
  <si>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</si>
  <si>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</si>
  <si>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</si>
  <si>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</si>
  <si>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</si>
  <si>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</si>
  <si>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</si>
  <si>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</si>
  <si>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</si>
  <si>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</si>
  <si>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</si>
  <si>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</si>
  <si>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</si>
  <si>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</si>
  <si>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</si>
  <si>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</si>
  <si>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</si>
  <si>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</si>
  <si>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</si>
  <si>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</si>
  <si>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</si>
  <si>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</si>
  <si>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</si>
  <si>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</si>
  <si>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</si>
  <si>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</si>
  <si>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</si>
  <si>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</si>
  <si>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</si>
  <si>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</si>
  <si>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</si>
  <si>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</si>
  <si>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</si>
  <si>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</si>
  <si>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</si>
  <si>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</si>
  <si>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</si>
  <si>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</si>
  <si>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</si>
  <si>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</si>
  <si>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</si>
  <si>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</si>
  <si>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</si>
  <si>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</si>
  <si>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</si>
  <si>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</si>
  <si>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</si>
  <si>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</si>
  <si>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</si>
  <si>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</si>
  <si>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</si>
  <si>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</si>
  <si>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</si>
  <si>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</si>
  <si>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</si>
  <si>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</si>
  <si>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</si>
  <si>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</si>
  <si>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</si>
  <si>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</si>
  <si>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</si>
  <si>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</si>
  <si>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</si>
  <si>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</si>
  <si>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</si>
  <si>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</si>
  <si>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</si>
  <si>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</si>
  <si>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</si>
  <si>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</si>
  <si>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</si>
  <si>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</si>
  <si>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</si>
  <si>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</si>
  <si>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</si>
  <si>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</si>
  <si>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</si>
  <si>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</si>
  <si>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</si>
  <si>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</si>
  <si>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</si>
  <si>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</si>
  <si>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</si>
  <si>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</si>
  <si>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</si>
  <si>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</si>
  <si>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</si>
  <si>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</si>
  <si>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</si>
  <si>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</si>
  <si>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</si>
  <si>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</si>
  <si>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</si>
  <si>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</si>
  <si>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</si>
  <si>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</si>
  <si>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</si>
  <si>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</si>
  <si>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</si>
  <si>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</si>
  <si>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</si>
  <si>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</si>
  <si>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</si>
  <si>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</si>
  <si>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</si>
  <si>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</si>
  <si>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</si>
  <si>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</si>
  <si>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</si>
  <si>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</si>
  <si>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</si>
  <si>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</si>
  <si>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</si>
  <si>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</si>
  <si>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</si>
  <si>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</si>
  <si>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</si>
  <si>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</si>
  <si>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</si>
  <si>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</si>
  <si>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</si>
  <si>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</si>
  <si>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</si>
  <si>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</si>
  <si>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</si>
  <si>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</si>
  <si>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</si>
  <si>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</si>
  <si>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</si>
  <si>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</si>
  <si>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</si>
  <si>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</si>
  <si>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</si>
  <si>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</si>
  <si>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</si>
  <si>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</si>
  <si>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</si>
  <si>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</si>
  <si>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</si>
  <si>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</si>
  <si>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</si>
  <si>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</si>
  <si>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</si>
  <si>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</si>
  <si>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</si>
  <si>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</si>
  <si>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</si>
  <si>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</si>
  <si>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</si>
  <si>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</si>
  <si>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</si>
  <si>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</si>
  <si>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</si>
  <si>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</si>
  <si>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</si>
  <si>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</si>
  <si>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</si>
  <si>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</si>
  <si>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</si>
  <si>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</si>
  <si>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</si>
  <si>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</si>
  <si>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</si>
  <si>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</si>
  <si>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</si>
  <si>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</si>
  <si>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</si>
  <si>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</si>
  <si>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</si>
  <si>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</si>
  <si>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</si>
  <si>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</si>
  <si>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</si>
  <si>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</si>
  <si>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</si>
  <si>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</si>
  <si>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</si>
  <si>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</si>
  <si>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</si>
  <si>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</si>
  <si>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</si>
  <si>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</si>
  <si>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</si>
  <si>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</si>
  <si>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</si>
  <si>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</si>
  <si>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</si>
  <si>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</si>
  <si>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</si>
  <si>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</si>
  <si>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</si>
  <si>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</si>
  <si>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</si>
  <si>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</si>
  <si>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</si>
  <si>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</si>
  <si>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</si>
  <si>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</si>
  <si>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</si>
  <si>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</si>
  <si>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</si>
  <si>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</si>
  <si>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</si>
  <si>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</si>
  <si>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</si>
  <si>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</si>
  <si>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</si>
  <si>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</si>
  <si>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</si>
  <si>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</si>
  <si>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</si>
  <si>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</si>
  <si>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</si>
  <si>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</si>
  <si>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</si>
  <si>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</si>
  <si>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</si>
  <si>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</si>
  <si>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</si>
  <si>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</si>
  <si>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</si>
  <si>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</si>
  <si>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</si>
  <si>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</si>
  <si>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</si>
  <si>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</si>
  <si>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</si>
  <si>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</si>
  <si>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</si>
  <si>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</si>
  <si>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</si>
  <si>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</si>
  <si>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</si>
  <si>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</si>
  <si>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</si>
  <si>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</si>
  <si>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</si>
  <si>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</si>
  <si>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</si>
  <si>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</si>
  <si>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</si>
  <si>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</si>
  <si>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</si>
  <si>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</si>
  <si>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</si>
  <si>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</si>
  <si>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</si>
  <si>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</si>
  <si>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</si>
  <si>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</si>
  <si>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</si>
  <si>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</si>
  <si>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</si>
  <si>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</si>
  <si>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</si>
  <si>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</si>
  <si>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</si>
  <si>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</si>
  <si>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</si>
  <si>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</si>
  <si>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</si>
  <si>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</si>
  <si>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</si>
  <si>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</si>
  <si>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</si>
  <si>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</si>
  <si>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</si>
  <si>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</si>
  <si>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</si>
  <si>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</si>
  <si>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</si>
  <si>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</si>
  <si>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</si>
  <si>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</si>
  <si>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</si>
  <si>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</si>
  <si>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</si>
  <si>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</si>
  <si>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</si>
  <si>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</si>
  <si>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</si>
  <si>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</si>
  <si>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</si>
  <si>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</si>
  <si>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</si>
  <si>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</si>
  <si>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</si>
  <si>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</si>
  <si>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</si>
  <si>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</si>
  <si>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</si>
  <si>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</si>
  <si>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</si>
  <si>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</si>
  <si>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</si>
  <si>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</si>
  <si>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</si>
  <si>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</si>
  <si>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</si>
  <si>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</si>
  <si>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</si>
  <si>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</si>
  <si>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</si>
  <si>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</si>
  <si>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</si>
  <si>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</si>
  <si>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</si>
  <si>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</si>
  <si>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</si>
  <si>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</si>
  <si>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</si>
  <si>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</si>
  <si>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</si>
  <si>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</si>
  <si>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</si>
  <si>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</si>
  <si>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</si>
  <si>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</si>
  <si>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</si>
  <si>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</si>
  <si>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</si>
  <si>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</si>
  <si>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</si>
  <si>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</si>
  <si>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</si>
  <si>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</si>
  <si>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</si>
  <si>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</si>
  <si>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</si>
  <si>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</si>
  <si>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</si>
  <si>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</si>
  <si>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</si>
  <si>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</si>
  <si>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</si>
  <si>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</si>
  <si>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</si>
  <si>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</si>
  <si>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</si>
  <si>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</si>
  <si>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</si>
  <si>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</si>
  <si>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</si>
  <si>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</si>
  <si>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</si>
  <si>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</si>
  <si>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</si>
  <si>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</si>
  <si>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</si>
  <si>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</si>
  <si>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</si>
  <si>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</si>
  <si>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</si>
  <si>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</si>
  <si>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</si>
  <si>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</si>
  <si>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</si>
  <si>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</si>
  <si>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</si>
  <si>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</si>
  <si>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</si>
  <si>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</si>
  <si>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</si>
  <si>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</si>
  <si>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</si>
  <si>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</si>
  <si>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</si>
  <si>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</si>
  <si>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</si>
  <si>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</si>
  <si>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</si>
  <si>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</si>
  <si>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</si>
  <si>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</si>
  <si>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</si>
  <si>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</si>
  <si>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</si>
  <si>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</si>
  <si>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</si>
  <si>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</si>
  <si>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</si>
  <si>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</si>
  <si>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</si>
  <si>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</si>
  <si>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</si>
  <si>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</si>
  <si>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</si>
  <si>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</si>
  <si>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</si>
  <si>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</si>
  <si>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</si>
  <si>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</si>
  <si>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</si>
  <si>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</si>
  <si>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</si>
  <si>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</si>
  <si>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</si>
  <si>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</si>
  <si>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</si>
  <si>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</si>
  <si>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</si>
  <si>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</si>
  <si>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</si>
  <si>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</si>
  <si>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</si>
  <si>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</si>
  <si>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</si>
  <si>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</si>
  <si>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</si>
  <si>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</si>
  <si>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</si>
  <si>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</si>
  <si>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</si>
  <si>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</si>
  <si>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</si>
  <si>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</si>
  <si>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</si>
  <si>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</si>
  <si>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</si>
  <si>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</si>
  <si>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</si>
  <si>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</si>
  <si>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</si>
  <si>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</si>
  <si>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</si>
  <si>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</si>
  <si>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</si>
  <si>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</si>
  <si>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</si>
  <si>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</si>
  <si>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</si>
  <si>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</si>
  <si>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</si>
  <si>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</si>
  <si>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</si>
  <si>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</si>
  <si>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</si>
  <si>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</si>
  <si>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</si>
  <si>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</si>
  <si>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</si>
  <si>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</si>
  <si>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</si>
  <si>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</si>
  <si>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</si>
  <si>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</si>
  <si>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</si>
  <si>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</si>
  <si>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</si>
  <si>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</si>
  <si>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</si>
  <si>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</si>
  <si>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</si>
  <si>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</si>
  <si>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</si>
  <si>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</si>
  <si>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</si>
  <si>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</si>
  <si>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</si>
  <si>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</si>
  <si>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</si>
  <si>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</si>
  <si>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</si>
  <si>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</si>
  <si>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</si>
  <si>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</si>
  <si>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</si>
  <si>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</si>
  <si>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</si>
  <si>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</si>
  <si>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</si>
  <si>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</si>
  <si>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</si>
  <si>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</si>
  <si>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</si>
  <si>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</si>
  <si>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</si>
  <si>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</si>
  <si>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</si>
  <si>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</si>
  <si>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</si>
  <si>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</si>
  <si>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</si>
  <si>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</si>
  <si>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</si>
  <si>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</si>
  <si>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</si>
  <si>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</si>
  <si>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</si>
  <si>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</si>
  <si>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</si>
  <si>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</si>
  <si>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</si>
  <si>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</si>
  <si>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</si>
  <si>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</si>
  <si>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</si>
  <si>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</si>
  <si>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</si>
  <si>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</si>
  <si>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</si>
  <si>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</si>
  <si>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</si>
  <si>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</si>
  <si>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</si>
  <si>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</si>
  <si>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</si>
  <si>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</si>
  <si>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</si>
  <si>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</si>
  <si>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</si>
  <si>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</si>
  <si>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</si>
  <si>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</si>
  <si>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</si>
  <si>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</si>
  <si>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</si>
  <si>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</si>
  <si>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</si>
  <si>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</si>
  <si>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</si>
  <si>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</si>
  <si>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</si>
  <si>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</si>
  <si>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</si>
  <si>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</si>
  <si>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</si>
  <si>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</si>
  <si>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</si>
  <si>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</si>
  <si>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</si>
  <si>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</si>
  <si>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</si>
  <si>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</si>
  <si>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</si>
  <si>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</si>
  <si>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</si>
  <si>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</si>
  <si>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</si>
  <si>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</si>
  <si>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</si>
  <si>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</si>
  <si>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</si>
  <si>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</si>
  <si>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</si>
  <si>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</si>
  <si>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</si>
  <si>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</si>
  <si>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</si>
  <si>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</si>
  <si>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</si>
  <si>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</si>
  <si>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</si>
  <si>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</si>
  <si>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</si>
  <si>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</si>
  <si>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</si>
  <si>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</si>
  <si>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</si>
  <si>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</si>
  <si>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</si>
  <si>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</si>
  <si>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</si>
  <si>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</si>
  <si>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</si>
  <si>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</si>
  <si>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</si>
  <si>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</si>
  <si>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</si>
  <si>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</si>
  <si>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</si>
  <si>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</si>
  <si>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</si>
  <si>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</si>
  <si>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</si>
  <si>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</si>
  <si>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</si>
  <si>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</si>
  <si>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</si>
  <si>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</si>
  <si>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</si>
  <si>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</si>
  <si>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</si>
  <si>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</si>
  <si>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</si>
  <si>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</si>
  <si>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</si>
  <si>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</si>
  <si>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</si>
  <si>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</si>
  <si>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</si>
  <si>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</si>
  <si>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</si>
  <si>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</si>
  <si>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</si>
  <si>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</si>
  <si>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</si>
  <si>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</si>
  <si>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</si>
  <si>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</si>
  <si>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</si>
  <si>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</si>
  <si>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</si>
  <si>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</si>
  <si>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</si>
  <si>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</si>
  <si>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</si>
  <si>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</si>
  <si>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</si>
  <si>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</si>
  <si>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</si>
  <si>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</si>
  <si>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</si>
  <si>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</si>
  <si>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</si>
  <si>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</si>
  <si>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</si>
  <si>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</si>
  <si>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</si>
  <si>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</si>
  <si>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</si>
  <si>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</si>
  <si>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</si>
  <si>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</si>
  <si>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</si>
  <si>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</si>
  <si>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</si>
  <si>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</si>
  <si>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</si>
  <si>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</si>
  <si>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</si>
  <si>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</si>
  <si>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</si>
  <si>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</si>
  <si>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</si>
  <si>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</si>
  <si>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</si>
  <si>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</si>
  <si>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</si>
  <si>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</si>
  <si>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</si>
  <si>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</si>
  <si>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</si>
  <si>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</si>
  <si>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</si>
  <si>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</si>
  <si>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</si>
  <si>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</si>
  <si>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</si>
  <si>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</si>
  <si>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</si>
  <si>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</si>
  <si>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</si>
  <si>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</si>
  <si>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</si>
  <si>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</si>
  <si>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</si>
  <si>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</si>
  <si>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</si>
  <si>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</si>
  <si>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</si>
  <si>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</si>
  <si>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</si>
  <si>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</si>
  <si>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</si>
  <si>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</si>
  <si>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</si>
  <si>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</si>
  <si>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</si>
  <si>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</si>
  <si>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</si>
  <si>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</si>
  <si>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</si>
  <si>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</si>
  <si>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</si>
  <si>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</si>
  <si>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</si>
  <si>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</si>
  <si>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</si>
  <si>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</si>
  <si>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</si>
  <si>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</si>
  <si>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</si>
  <si>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</si>
  <si>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</si>
  <si>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</si>
  <si>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</si>
  <si>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</si>
  <si>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</si>
  <si>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</si>
  <si>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</si>
  <si>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</si>
  <si>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</si>
  <si>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</si>
  <si>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</si>
  <si>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</si>
  <si>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</si>
  <si>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</si>
  <si>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</si>
  <si>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</si>
  <si>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</si>
  <si>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</si>
  <si>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</si>
  <si>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</si>
  <si>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</si>
  <si>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</si>
  <si>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</si>
  <si>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</si>
  <si>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</si>
  <si>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</si>
  <si>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</si>
  <si>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</si>
  <si>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</si>
  <si>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</si>
  <si>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</si>
  <si>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</si>
  <si>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</si>
  <si>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</si>
  <si>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</si>
  <si>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</si>
  <si>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</si>
  <si>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</si>
  <si>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</si>
  <si>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</si>
  <si>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</si>
  <si>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</si>
  <si>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</si>
  <si>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</si>
  <si>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</si>
  <si>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</si>
  <si>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</si>
  <si>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</si>
  <si>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</si>
  <si>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</si>
  <si>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</si>
  <si>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</si>
  <si>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</si>
  <si>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</si>
  <si>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</si>
  <si>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</si>
  <si>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</si>
  <si>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</si>
  <si>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</si>
  <si>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</si>
  <si>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</si>
  <si>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</si>
  <si>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</si>
  <si>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</si>
  <si>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</si>
  <si>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</si>
  <si>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</si>
  <si>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</si>
  <si>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</si>
  <si>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</si>
  <si>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</si>
  <si>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</si>
  <si>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</si>
  <si>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</si>
  <si>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</si>
  <si>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</si>
  <si>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</si>
  <si>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</si>
  <si>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</si>
  <si>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</si>
  <si>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</si>
  <si>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</si>
  <si>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</si>
  <si>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</si>
  <si>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</si>
  <si>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</si>
  <si>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</si>
  <si>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</si>
  <si>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</si>
  <si>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</si>
  <si>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</si>
  <si>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</si>
  <si>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</si>
  <si>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</si>
  <si>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</si>
  <si>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</si>
  <si>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</si>
  <si>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</si>
  <si>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</si>
  <si>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</si>
  <si>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</si>
  <si>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</si>
  <si>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</si>
  <si>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</si>
  <si>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</si>
  <si>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</si>
  <si>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</si>
  <si>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</si>
  <si>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</si>
  <si>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</si>
  <si>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</si>
  <si>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</si>
  <si>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</si>
  <si>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</si>
  <si>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</si>
  <si>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</si>
  <si>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</si>
  <si>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</si>
  <si>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</si>
  <si>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</si>
  <si>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</si>
  <si>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</si>
  <si>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</si>
  <si>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</si>
  <si>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</si>
  <si>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</si>
  <si>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</si>
  <si>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</si>
  <si>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</si>
  <si>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</si>
  <si>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</si>
  <si>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</si>
  <si>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</si>
  <si>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</si>
  <si>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</si>
  <si>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</si>
  <si>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</si>
  <si>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</si>
  <si>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</si>
  <si>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</si>
  <si>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</si>
  <si>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</si>
  <si>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</si>
  <si>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</si>
  <si>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</si>
  <si>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</si>
  <si>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</si>
  <si>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</si>
  <si>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</si>
  <si>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</si>
  <si>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</si>
  <si>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</si>
  <si>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</si>
  <si>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</si>
  <si>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</si>
  <si>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</si>
  <si>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</si>
  <si>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</si>
  <si>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</si>
  <si>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</si>
  <si>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</si>
  <si>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</si>
  <si>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</si>
  <si>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</si>
  <si>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</si>
  <si>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</si>
  <si>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</si>
  <si>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</si>
  <si>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</si>
  <si>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</si>
  <si>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</si>
  <si>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</si>
  <si>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</si>
  <si>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</si>
  <si>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</si>
  <si>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</si>
  <si>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</si>
  <si>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</si>
  <si>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</si>
  <si>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</si>
  <si>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</si>
  <si>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</si>
  <si>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</si>
  <si>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</si>
  <si>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</si>
  <si>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</si>
  <si>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</si>
  <si>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</si>
  <si>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</si>
  <si>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</si>
  <si>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</si>
  <si>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</si>
  <si>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</si>
  <si>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</si>
  <si>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</si>
  <si>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</si>
  <si>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</si>
  <si>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</si>
  <si>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</si>
  <si>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</si>
  <si>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</si>
  <si>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</si>
  <si>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</si>
  <si>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</si>
  <si>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</si>
  <si>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</si>
  <si>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</si>
  <si>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</si>
  <si>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</si>
  <si>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</si>
  <si>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</si>
  <si>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</si>
  <si>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</si>
  <si>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</si>
  <si>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</si>
  <si>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</si>
  <si>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</si>
  <si>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</si>
  <si>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</si>
  <si>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</si>
  <si>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</si>
  <si>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</si>
  <si>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</si>
  <si>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</si>
  <si>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</si>
  <si>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</si>
  <si>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</si>
  <si>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</si>
  <si>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</si>
  <si>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</si>
  <si>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</si>
  <si>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</si>
  <si>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</si>
  <si>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</si>
  <si>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</si>
  <si>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</si>
  <si>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</si>
  <si>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</si>
  <si>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</si>
  <si>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</si>
  <si>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</si>
  <si>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</si>
  <si>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</si>
  <si>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</si>
  <si>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</si>
  <si>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</si>
  <si>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</si>
  <si>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</si>
  <si>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</si>
  <si>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</si>
  <si>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</si>
  <si>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</si>
  <si>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</si>
  <si>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</si>
  <si>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</si>
  <si>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</si>
  <si>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</si>
  <si>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</si>
  <si>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</si>
  <si>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</si>
  <si>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</si>
  <si>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</si>
  <si>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</si>
  <si>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</si>
  <si>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</si>
  <si>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</si>
  <si>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</si>
  <si>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</si>
  <si>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</si>
  <si>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</si>
  <si>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</si>
  <si>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</si>
  <si>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</si>
  <si>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</si>
  <si>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</si>
  <si>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</si>
  <si>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</si>
  <si>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</si>
  <si>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</si>
  <si>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</si>
  <si>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</si>
  <si>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</si>
  <si>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</si>
  <si>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</si>
  <si>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</si>
  <si>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</si>
  <si>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</si>
  <si>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</si>
  <si>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</si>
  <si>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</si>
  <si>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</si>
  <si>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</si>
  <si>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</si>
  <si>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</si>
  <si>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</si>
  <si>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</si>
  <si>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</si>
  <si>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</si>
  <si>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</si>
  <si>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</si>
  <si>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</si>
  <si>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</si>
  <si>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</si>
  <si>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</si>
  <si>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</si>
  <si>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</si>
  <si>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</si>
  <si>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</si>
  <si>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</si>
  <si>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</si>
  <si>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</si>
  <si>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</si>
  <si>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</si>
  <si>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</si>
  <si>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</si>
  <si>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</si>
  <si>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</si>
  <si>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</si>
  <si>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</si>
  <si>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</si>
  <si>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</si>
  <si>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</si>
  <si>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</si>
  <si>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</si>
  <si>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</si>
  <si>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</si>
  <si>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</si>
  <si>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</si>
  <si>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</si>
  <si>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</si>
  <si>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</si>
  <si>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</si>
  <si>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</si>
  <si>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</si>
  <si>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</si>
  <si>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</si>
  <si>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</si>
  <si>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</si>
  <si>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</si>
  <si>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</si>
  <si>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</si>
  <si>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</si>
  <si>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</si>
  <si>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</si>
  <si>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</si>
  <si>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</si>
  <si>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</si>
  <si>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</si>
  <si>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</si>
  <si>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</si>
  <si>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</si>
  <si>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</si>
  <si>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</si>
  <si>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</si>
  <si>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</si>
  <si>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</si>
  <si>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</si>
  <si>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</si>
  <si>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</si>
  <si>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</si>
  <si>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</si>
  <si>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</si>
  <si>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</si>
  <si>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</si>
  <si>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</si>
  <si>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</si>
  <si>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</si>
  <si>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</si>
  <si>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</si>
  <si>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</si>
  <si>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</si>
  <si>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</si>
  <si>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</si>
  <si>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</si>
  <si>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</si>
  <si>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</si>
  <si>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</si>
  <si>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</si>
  <si>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</si>
  <si>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</si>
  <si>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</si>
  <si>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</si>
  <si>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</si>
  <si>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</si>
  <si>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</si>
  <si>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</si>
  <si>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</si>
  <si>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</si>
  <si>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</si>
  <si>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</si>
  <si>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</si>
  <si>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</si>
  <si>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</si>
  <si>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</si>
  <si>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</si>
  <si>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</si>
  <si>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</si>
  <si>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</si>
  <si>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</si>
  <si>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</si>
  <si>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</si>
  <si>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</si>
  <si>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</si>
  <si>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</si>
  <si>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</si>
  <si>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</si>
  <si>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</si>
  <si>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</si>
  <si>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</si>
  <si>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</si>
  <si>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</si>
  <si>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</si>
  <si>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</si>
  <si>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</si>
  <si>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</si>
  <si>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</si>
  <si>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</si>
  <si>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</si>
  <si>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</si>
  <si>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</si>
  <si>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</si>
  <si>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</si>
  <si>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</si>
  <si>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</si>
  <si>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</si>
  <si>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</si>
  <si>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</si>
  <si>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</si>
  <si>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</si>
  <si>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</si>
  <si>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</si>
  <si>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</si>
  <si>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</si>
  <si>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</si>
  <si>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</si>
  <si>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</si>
  <si>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</si>
  <si>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</si>
  <si>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</si>
  <si>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</si>
  <si>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</si>
  <si>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</si>
  <si>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</si>
  <si>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</si>
  <si>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</si>
  <si>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</si>
  <si>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</si>
  <si>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</si>
  <si>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</si>
  <si>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</si>
  <si>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</si>
  <si>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</si>
  <si>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</si>
  <si>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</si>
  <si>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</si>
  <si>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</si>
  <si>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</si>
  <si>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</si>
  <si>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</si>
  <si>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</si>
  <si>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</si>
  <si>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</si>
  <si>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</si>
  <si>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</si>
  <si>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</si>
  <si>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</si>
  <si>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</si>
  <si>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</si>
  <si>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</si>
  <si>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</si>
  <si>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</si>
  <si>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</si>
  <si>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</si>
  <si>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</si>
  <si>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</si>
  <si>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</si>
  <si>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</si>
  <si>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</si>
  <si>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</si>
  <si>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</si>
  <si>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</si>
  <si>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</si>
  <si>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</si>
  <si>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</si>
  <si>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</si>
  <si>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</si>
  <si>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</si>
  <si>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</si>
  <si>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</si>
  <si>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</si>
  <si>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</si>
  <si>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</si>
  <si>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</si>
  <si>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</si>
  <si>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</si>
  <si>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</si>
  <si>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</si>
  <si>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</si>
  <si>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</si>
  <si>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</si>
  <si>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</si>
  <si>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</si>
  <si>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</si>
  <si>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</si>
  <si>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</si>
  <si>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</si>
  <si>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</si>
  <si>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</si>
  <si>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</si>
  <si>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</si>
  <si>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</si>
  <si>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</si>
  <si>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</si>
  <si>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</si>
  <si>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</si>
  <si>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</si>
  <si>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</si>
  <si>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</si>
  <si>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</si>
  <si>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</si>
  <si>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</si>
  <si>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</si>
  <si>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</si>
  <si>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</si>
  <si>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</si>
  <si>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</si>
  <si>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</si>
  <si>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</si>
  <si>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</si>
  <si>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</si>
  <si>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</si>
  <si>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</si>
  <si>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</si>
  <si>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</si>
  <si>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</si>
  <si>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</si>
  <si>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</si>
  <si>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</si>
  <si>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</si>
  <si>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</si>
  <si>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</si>
  <si>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</si>
  <si>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</si>
  <si>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</si>
  <si>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</si>
  <si>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</si>
  <si>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</si>
  <si>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</si>
  <si>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</si>
  <si>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</si>
  <si>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</si>
  <si>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</si>
  <si>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</si>
  <si>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</si>
  <si>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</si>
  <si>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</si>
  <si>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</si>
  <si>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</si>
  <si>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</si>
  <si>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</si>
  <si>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</si>
  <si>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</si>
  <si>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</si>
  <si>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</si>
  <si>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</si>
  <si>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</si>
  <si>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</si>
  <si>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</si>
  <si>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</si>
  <si>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</si>
  <si>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</si>
  <si>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</si>
  <si>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</si>
  <si>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</si>
  <si>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</si>
  <si>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</si>
  <si>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</si>
  <si>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</si>
  <si>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</si>
  <si>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</si>
  <si>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</si>
  <si>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</si>
  <si>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</si>
  <si>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</si>
  <si>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</si>
  <si>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</si>
  <si>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</si>
  <si>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</si>
  <si>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</si>
  <si>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</si>
  <si>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</si>
  <si>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</si>
  <si>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</si>
  <si>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</si>
  <si>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</si>
  <si>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</si>
  <si>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</si>
  <si>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</si>
  <si>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</si>
  <si>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</si>
  <si>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</si>
  <si>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</si>
  <si>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</si>
  <si>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</si>
  <si>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</si>
  <si>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</si>
  <si>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</si>
  <si>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</si>
  <si>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</si>
  <si>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</si>
  <si>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</si>
  <si>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</si>
  <si>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</si>
  <si>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</si>
  <si>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</si>
  <si>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</si>
  <si>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</si>
  <si>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</si>
  <si>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</si>
  <si>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</si>
  <si>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</si>
  <si>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</si>
  <si>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</si>
  <si>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</si>
  <si>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</si>
  <si>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</si>
  <si>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</si>
  <si>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</si>
  <si>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</si>
  <si>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</si>
  <si>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</si>
  <si>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</si>
  <si>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</si>
  <si>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</si>
  <si>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</si>
  <si>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</si>
  <si>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</si>
  <si>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</si>
  <si>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</si>
  <si>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</si>
  <si>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</si>
  <si>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</si>
  <si>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</si>
  <si>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</si>
  <si>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</si>
  <si>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</si>
  <si>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</si>
  <si>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</si>
  <si>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</si>
  <si>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</si>
  <si>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</si>
  <si>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</si>
  <si>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</si>
  <si>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</si>
  <si>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</si>
  <si>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</si>
  <si>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</si>
  <si>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</si>
  <si>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</si>
  <si>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</si>
  <si>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</si>
  <si>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</si>
  <si>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</si>
  <si>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</si>
  <si>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</si>
  <si>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</si>
  <si>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</si>
  <si>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</si>
  <si>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</si>
  <si>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</si>
  <si>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</si>
  <si>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</si>
  <si>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</si>
  <si>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</si>
  <si>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</si>
  <si>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</si>
  <si>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</si>
  <si>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</si>
  <si>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</si>
  <si>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</si>
  <si>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</si>
  <si>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</si>
  <si>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</si>
  <si>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</si>
  <si>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</si>
  <si>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</si>
  <si>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</si>
  <si>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</si>
  <si>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</si>
  <si>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</si>
  <si>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</si>
  <si>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</si>
  <si>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</si>
  <si>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</si>
  <si>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</si>
  <si>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</si>
  <si>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</si>
  <si>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</si>
  <si>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</si>
  <si>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</si>
  <si>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</si>
  <si>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</si>
  <si>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</si>
  <si>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</si>
  <si>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</si>
  <si>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</si>
  <si>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</si>
  <si>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</si>
  <si>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</si>
  <si>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</si>
  <si>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</si>
  <si>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</si>
  <si>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</si>
  <si>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</si>
  <si>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</si>
  <si>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</si>
  <si>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</si>
  <si>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</si>
  <si>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</si>
  <si>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</si>
  <si>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</si>
  <si>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</si>
  <si>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</si>
  <si>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</si>
  <si>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</si>
  <si>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</si>
  <si>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</si>
  <si>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</si>
  <si>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</si>
  <si>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</si>
  <si>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</si>
  <si>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</si>
  <si>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</si>
  <si>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</si>
  <si>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</si>
  <si>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</si>
  <si>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</si>
  <si>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</si>
  <si>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</si>
  <si>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</si>
  <si>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</si>
  <si>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</si>
  <si>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</si>
  <si>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</si>
  <si>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</si>
  <si>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</si>
  <si>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</si>
  <si>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</si>
  <si>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</si>
  <si>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</si>
  <si>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</si>
  <si>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</si>
  <si>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</si>
  <si>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</si>
  <si>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</si>
  <si>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</si>
  <si>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</si>
  <si>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</si>
  <si>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</si>
  <si>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</si>
  <si>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</si>
  <si>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</si>
  <si>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</si>
  <si>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</si>
  <si>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</si>
  <si>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</si>
  <si>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</si>
  <si>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</si>
  <si>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</si>
  <si>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</si>
  <si>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</si>
  <si>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</si>
  <si>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</si>
  <si>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</si>
  <si>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</si>
  <si>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</si>
  <si>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</si>
  <si>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</si>
  <si>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</si>
  <si>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</si>
  <si>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</si>
  <si>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</si>
  <si>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</si>
  <si>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</si>
  <si>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</si>
  <si>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</si>
  <si>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</si>
  <si>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</si>
  <si>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</si>
  <si>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</si>
  <si>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</si>
  <si>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</si>
  <si>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</si>
  <si>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</si>
  <si>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</si>
  <si>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</si>
  <si>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</si>
  <si>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</si>
  <si>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</si>
  <si>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</si>
  <si>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</si>
  <si>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</si>
  <si>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</si>
  <si>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</si>
  <si>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</si>
  <si>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</si>
  <si>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</si>
  <si>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</si>
  <si>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</si>
  <si>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</si>
  <si>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</si>
  <si>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</si>
  <si>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</si>
  <si>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</si>
  <si>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</si>
  <si>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</si>
  <si>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</si>
  <si>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</si>
  <si>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</si>
  <si>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</si>
  <si>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</si>
  <si>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</si>
  <si>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</si>
  <si>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</si>
  <si>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</si>
  <si>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</si>
  <si>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</si>
  <si>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</si>
  <si>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</si>
  <si>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</si>
  <si>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</si>
  <si>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</si>
  <si>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</si>
  <si>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</si>
  <si>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</si>
  <si>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</si>
  <si>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</si>
  <si>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</si>
  <si>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</si>
  <si>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</si>
  <si>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</si>
  <si>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</si>
  <si>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</si>
  <si>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</si>
  <si>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</si>
  <si>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</si>
  <si>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</si>
  <si>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</si>
  <si>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</si>
  <si>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</si>
  <si>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</si>
  <si>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</si>
  <si>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</si>
  <si>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</si>
  <si>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</si>
  <si>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</si>
  <si>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</si>
  <si>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</si>
  <si>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</si>
  <si>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</si>
  <si>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</si>
  <si>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</si>
  <si>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</si>
  <si>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</si>
  <si>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</si>
  <si>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</si>
  <si>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</si>
  <si>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</si>
  <si>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</si>
  <si>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</si>
  <si>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</si>
  <si>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</si>
  <si>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</si>
  <si>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</si>
  <si>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</si>
  <si>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</si>
  <si>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</si>
  <si>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</si>
  <si>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</si>
  <si>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</si>
  <si>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</si>
  <si>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</si>
  <si>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</si>
  <si>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</si>
  <si>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</si>
  <si>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</si>
  <si>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</si>
  <si>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</si>
  <si>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</si>
  <si>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</si>
  <si>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</si>
  <si>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</si>
  <si>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</si>
  <si>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</si>
  <si>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</si>
  <si>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</si>
  <si>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</si>
  <si>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</si>
  <si>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</si>
  <si>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</si>
  <si>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</si>
  <si>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</si>
  <si>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</si>
  <si>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</si>
  <si>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</si>
  <si>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</si>
  <si>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</si>
  <si>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</si>
  <si>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</si>
  <si>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</si>
  <si>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</si>
  <si>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</si>
  <si>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</si>
  <si>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</si>
  <si>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</si>
  <si>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</si>
  <si>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</si>
  <si>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</si>
  <si>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</si>
  <si>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</si>
  <si>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</si>
  <si>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</si>
  <si>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</si>
  <si>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</si>
  <si>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</si>
  <si>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</si>
  <si>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</si>
  <si>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</si>
  <si>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</si>
  <si>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</si>
  <si>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</si>
  <si>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</si>
  <si>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</si>
  <si>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</si>
  <si>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</si>
  <si>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</si>
  <si>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</si>
  <si>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</si>
  <si>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</si>
  <si>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</si>
  <si>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</si>
  <si>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</si>
  <si>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</si>
  <si>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</si>
  <si>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</si>
  <si>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</si>
  <si>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</si>
  <si>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</si>
  <si>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</si>
  <si>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</si>
  <si>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</si>
  <si>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</si>
  <si>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</si>
  <si>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</si>
  <si>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</si>
  <si>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</si>
  <si>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</si>
  <si>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</si>
  <si>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</si>
  <si>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</si>
  <si>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</si>
  <si>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</si>
  <si>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</si>
  <si>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</si>
  <si>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</si>
  <si>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</si>
  <si>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</si>
  <si>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</si>
  <si>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</si>
  <si>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</si>
  <si>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</si>
  <si>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</si>
  <si>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</si>
  <si>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</si>
  <si>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</si>
  <si>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</si>
  <si>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</si>
  <si>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</si>
  <si>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</si>
  <si>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</si>
  <si>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</si>
  <si>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</si>
  <si>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</si>
  <si>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</si>
  <si>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</si>
  <si>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</si>
  <si>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</si>
  <si>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</si>
  <si>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</si>
  <si>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</si>
  <si>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</si>
  <si>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</si>
  <si>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</si>
  <si>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</si>
  <si>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</si>
  <si>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</si>
  <si>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</si>
  <si>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</si>
  <si>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</si>
  <si>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</si>
  <si>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</si>
  <si>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</si>
  <si>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</si>
  <si>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</si>
  <si>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</si>
  <si>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</si>
  <si>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</si>
  <si>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</si>
  <si>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</si>
  <si>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</si>
  <si>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</si>
  <si>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</si>
  <si>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</si>
  <si>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</si>
  <si>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</si>
  <si>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</si>
  <si>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</si>
  <si>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</si>
  <si>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</si>
  <si>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</si>
  <si>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</si>
  <si>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</si>
  <si>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</si>
  <si>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</si>
  <si>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</si>
  <si>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</si>
  <si>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</si>
  <si>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</si>
  <si>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</si>
  <si>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</si>
  <si>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</si>
  <si>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</si>
  <si>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</si>
  <si>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</si>
  <si>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</si>
  <si>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</si>
  <si>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</si>
  <si>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</si>
  <si>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</si>
  <si>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</si>
  <si>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</si>
  <si>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</si>
  <si>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</si>
  <si>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</si>
  <si>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</si>
  <si>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</si>
  <si>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</si>
  <si>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</si>
  <si>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</si>
  <si>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</si>
  <si>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</si>
  <si>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</si>
  <si>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</si>
  <si>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</si>
  <si>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</si>
  <si>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</si>
  <si>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</si>
  <si>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</si>
  <si>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</si>
  <si>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</si>
  <si>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</si>
  <si>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</si>
  <si>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</si>
  <si>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</si>
  <si>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</si>
  <si>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</si>
  <si>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</si>
  <si>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</si>
  <si>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</si>
  <si>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</si>
  <si>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</si>
  <si>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</si>
  <si>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</si>
  <si>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</si>
  <si>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</si>
  <si>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</si>
  <si>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</si>
  <si>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</si>
  <si>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</si>
  <si>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</si>
  <si>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</si>
  <si>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</si>
  <si>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</si>
  <si>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</si>
  <si>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</si>
  <si>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</si>
  <si>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</si>
  <si>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</si>
  <si>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</si>
  <si>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</si>
  <si>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</si>
  <si>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</si>
  <si>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</si>
  <si>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</si>
  <si>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</si>
  <si>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</si>
  <si>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</si>
  <si>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</si>
  <si>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</si>
  <si>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</si>
  <si>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</si>
  <si>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</si>
  <si>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</si>
  <si>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</si>
  <si>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</si>
  <si>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</si>
  <si>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</si>
  <si>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</si>
  <si>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</si>
  <si>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</si>
  <si>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</si>
  <si>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</si>
  <si>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</si>
  <si>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</si>
  <si>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</si>
  <si>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</si>
  <si>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</si>
  <si>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</si>
  <si>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</si>
  <si>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</si>
  <si>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</si>
  <si>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</si>
  <si>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</si>
  <si>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</si>
  <si>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</si>
  <si>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</si>
  <si>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</si>
  <si>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</si>
  <si>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</si>
  <si>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</si>
  <si>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</si>
  <si>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</si>
  <si>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</si>
  <si>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</si>
  <si>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</si>
  <si>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</si>
  <si>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</si>
  <si>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</si>
  <si>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</si>
  <si>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</si>
  <si>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</si>
  <si>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</si>
  <si>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</si>
  <si>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</si>
  <si>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</si>
  <si>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</si>
  <si>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</si>
  <si>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</si>
  <si>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</si>
  <si>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</si>
  <si>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</si>
  <si>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</si>
  <si>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</si>
  <si>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</si>
  <si>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</si>
  <si>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</si>
  <si>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</si>
  <si>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</si>
  <si>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</si>
  <si>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</si>
  <si>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</si>
  <si>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</si>
  <si>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</si>
  <si>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</si>
  <si>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</si>
  <si>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</si>
  <si>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</si>
  <si>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</si>
  <si>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</si>
  <si>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</si>
  <si>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</si>
  <si>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</si>
  <si>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</si>
  <si>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</si>
  <si>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</si>
  <si>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</si>
  <si>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</si>
  <si>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</si>
  <si>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</si>
  <si>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</si>
  <si>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</si>
  <si>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</si>
  <si>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</si>
  <si>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</si>
  <si>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</si>
  <si>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</si>
  <si>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</si>
  <si>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</si>
  <si>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</si>
  <si>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</si>
  <si>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</si>
  <si>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</si>
  <si>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</si>
  <si>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</si>
  <si>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</si>
  <si>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</si>
  <si>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</si>
  <si>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</si>
  <si>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</si>
  <si>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</si>
  <si>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</si>
  <si>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</si>
  <si>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</si>
  <si>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</si>
  <si>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</si>
  <si>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</si>
  <si>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</si>
  <si>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</si>
  <si>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</si>
  <si>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</si>
  <si>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</si>
  <si>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</si>
  <si>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</si>
  <si>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</si>
  <si>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</si>
  <si>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</si>
  <si>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</si>
  <si>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</si>
  <si>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</si>
  <si>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</si>
  <si>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</si>
  <si>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</si>
  <si>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</si>
  <si>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</si>
  <si>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</si>
  <si>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</si>
  <si>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</si>
  <si>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</si>
  <si>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</si>
  <si>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</si>
  <si>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</si>
  <si>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</si>
  <si>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</si>
  <si>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</si>
  <si>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</si>
  <si>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</si>
  <si>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</si>
  <si>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</si>
  <si>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</si>
  <si>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</si>
  <si>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</si>
  <si>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</si>
  <si>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</si>
  <si>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</si>
  <si>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</si>
  <si>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</si>
  <si>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</si>
  <si>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</si>
  <si>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</si>
  <si>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</si>
  <si>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</si>
  <si>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</si>
  <si>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</si>
  <si>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</si>
  <si>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</si>
  <si>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</si>
  <si>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</si>
  <si>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</si>
  <si>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</si>
  <si>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</si>
  <si>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</si>
  <si>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</si>
  <si>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</si>
  <si>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</si>
  <si>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</si>
  <si>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</si>
  <si>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</si>
  <si>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</si>
  <si>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</si>
  <si>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</si>
  <si>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</si>
  <si>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</si>
  <si>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</si>
  <si>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</si>
  <si>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</si>
  <si>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</si>
  <si>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</si>
  <si>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</si>
  <si>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</si>
  <si>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</si>
  <si>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</si>
  <si>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</si>
  <si>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</si>
  <si>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</si>
  <si>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</si>
  <si>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</si>
  <si>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</si>
  <si>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</si>
  <si>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</si>
  <si>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</si>
  <si>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</si>
  <si>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</si>
  <si>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</si>
  <si>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</si>
  <si>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</si>
  <si>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</si>
  <si>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</si>
  <si>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</si>
  <si>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</si>
  <si>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</si>
  <si>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</si>
  <si>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</si>
  <si>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</si>
  <si>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</si>
  <si>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</si>
  <si>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</si>
  <si>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</si>
  <si>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</si>
  <si>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</si>
  <si>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</si>
  <si>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</si>
  <si>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</si>
  <si>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</si>
  <si>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</si>
  <si>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</si>
  <si>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</si>
  <si>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</si>
  <si>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</si>
  <si>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</si>
  <si>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</si>
  <si>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</si>
  <si>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</si>
  <si>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</si>
  <si>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</si>
  <si>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</si>
  <si>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</si>
  <si>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</si>
  <si>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</si>
  <si>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</si>
  <si>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</si>
  <si>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</si>
  <si>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</si>
  <si>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</si>
  <si>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</si>
  <si>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</si>
  <si>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</si>
  <si>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</si>
  <si>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</si>
  <si>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</si>
  <si>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</si>
  <si>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</si>
  <si>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</si>
  <si>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</si>
  <si>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</si>
  <si>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</si>
  <si>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</si>
  <si>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</si>
  <si>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</si>
  <si>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</si>
  <si>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</si>
  <si>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</si>
  <si>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</si>
  <si>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</si>
  <si>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</si>
  <si>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</si>
  <si>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</si>
  <si>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</si>
  <si>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</si>
  <si>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</si>
  <si>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</si>
  <si>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</si>
  <si>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</si>
  <si>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</si>
  <si>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</si>
  <si>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</si>
  <si>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</si>
  <si>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</si>
  <si>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</si>
  <si>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</si>
  <si>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</si>
  <si>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</si>
  <si>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</si>
  <si>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</si>
  <si>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</si>
  <si>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</si>
  <si>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</si>
  <si>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</si>
  <si>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</si>
  <si>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</si>
  <si>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</si>
  <si>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</si>
  <si>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</si>
  <si>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</si>
  <si>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</si>
  <si>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</si>
  <si>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</si>
  <si>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</si>
  <si>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</si>
  <si>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</si>
  <si>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</si>
  <si>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</si>
  <si>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</si>
  <si>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</si>
  <si>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</si>
  <si>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</si>
  <si>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</si>
  <si>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</si>
  <si>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</si>
  <si>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</si>
  <si>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</si>
  <si>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</si>
  <si>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</si>
  <si>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</si>
  <si>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</si>
  <si>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</si>
  <si>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</si>
  <si>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</si>
  <si>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</si>
  <si>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</si>
  <si>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</si>
  <si>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</si>
  <si>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</si>
  <si>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</si>
  <si>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</si>
  <si>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</si>
  <si>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</si>
  <si>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</si>
  <si>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</si>
  <si>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</si>
  <si>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</si>
  <si>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</si>
  <si>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</si>
  <si>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</si>
  <si>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</si>
  <si>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</si>
  <si>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</si>
  <si>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</si>
  <si>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</si>
  <si>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</si>
  <si>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</si>
  <si>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</si>
  <si>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</si>
  <si>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</si>
  <si>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</si>
  <si>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</si>
  <si>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</si>
  <si>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</si>
  <si>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</si>
  <si>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</si>
  <si>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</si>
  <si>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</si>
  <si>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</si>
  <si>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</si>
  <si>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</si>
  <si>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</si>
  <si>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</si>
  <si>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</si>
  <si>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</si>
  <si>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</si>
  <si>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</si>
  <si>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</si>
  <si>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</si>
  <si>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</si>
  <si>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</si>
  <si>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</si>
  <si>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</si>
  <si>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</si>
  <si>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</si>
  <si>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</si>
  <si>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</si>
  <si>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</si>
  <si>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</si>
  <si>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</si>
  <si>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</si>
  <si>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</si>
  <si>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</si>
  <si>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</si>
  <si>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</si>
  <si>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</si>
  <si>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</si>
  <si>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</si>
  <si>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</si>
  <si>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</si>
  <si>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</si>
  <si>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</si>
  <si>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</si>
  <si>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</si>
  <si>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</si>
  <si>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</si>
  <si>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</si>
  <si>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</si>
  <si>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</si>
  <si>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</si>
  <si>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</si>
  <si>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</si>
  <si>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</si>
  <si>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</si>
  <si>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</si>
  <si>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</si>
  <si>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</si>
  <si>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</si>
  <si>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</si>
  <si>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</si>
  <si>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</si>
  <si>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</si>
  <si>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</si>
  <si>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</si>
  <si>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</si>
  <si>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</si>
  <si>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</si>
  <si>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</si>
  <si>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</si>
  <si>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</si>
  <si>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</si>
  <si>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</si>
  <si>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</si>
  <si>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</si>
  <si>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</si>
  <si>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</si>
  <si>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</si>
  <si>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</si>
  <si>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</si>
  <si>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</si>
  <si>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</si>
  <si>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</si>
  <si>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</si>
  <si>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</si>
  <si>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</si>
  <si>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</si>
  <si>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</si>
  <si>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</si>
  <si>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</si>
  <si>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</si>
  <si>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</si>
  <si>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</si>
  <si>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</si>
  <si>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</si>
  <si>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</si>
  <si>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</si>
  <si>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</si>
  <si>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</si>
  <si>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</si>
  <si>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</si>
  <si>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</si>
  <si>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</si>
  <si>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</si>
  <si>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</si>
  <si>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</si>
  <si>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</si>
  <si>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</si>
  <si>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</si>
  <si>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</si>
  <si>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</si>
  <si>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</si>
  <si>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</si>
  <si>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</si>
  <si>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</si>
  <si>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</si>
  <si>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</si>
  <si>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</si>
  <si>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</si>
  <si>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</si>
  <si>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</si>
  <si>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</si>
  <si>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</si>
  <si>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</si>
  <si>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</si>
  <si>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</si>
  <si>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</si>
  <si>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</si>
  <si>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</si>
  <si>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</si>
  <si>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</si>
  <si>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</si>
  <si>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</si>
  <si>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</si>
  <si>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</si>
  <si>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</si>
  <si>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</si>
  <si>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</si>
  <si>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</si>
  <si>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</si>
  <si>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</si>
  <si>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</si>
  <si>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</si>
  <si>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</si>
  <si>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</si>
  <si>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</si>
  <si>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</si>
  <si>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</si>
  <si>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</si>
  <si>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</si>
  <si>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</si>
  <si>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</si>
  <si>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</si>
  <si>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</si>
  <si>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</si>
  <si>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</si>
  <si>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</si>
  <si>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</si>
  <si>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</si>
  <si>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</si>
  <si>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</si>
  <si>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</si>
  <si>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</si>
  <si>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</si>
  <si>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</si>
  <si>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</si>
  <si>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</si>
  <si>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</si>
  <si>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</si>
  <si>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</si>
  <si>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</si>
  <si>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</si>
  <si>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</si>
  <si>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</si>
  <si>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</si>
  <si>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</si>
  <si>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</si>
  <si>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</si>
  <si>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</si>
  <si>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</si>
  <si>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</si>
  <si>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</si>
  <si>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</si>
  <si>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</si>
  <si>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</si>
  <si>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</si>
  <si>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</si>
  <si>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</si>
  <si>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</si>
  <si>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</si>
  <si>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</si>
  <si>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</si>
  <si>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</si>
  <si>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</si>
  <si>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</si>
  <si>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</si>
  <si>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</si>
  <si>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</si>
  <si>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</si>
  <si>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</si>
  <si>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</si>
  <si>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</si>
  <si>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</si>
  <si>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</si>
  <si>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</si>
  <si>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</si>
  <si>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</si>
  <si>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</si>
  <si>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</si>
  <si>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</si>
  <si>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</si>
  <si>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</si>
  <si>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</si>
  <si>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</si>
  <si>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</si>
  <si>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</si>
  <si>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</si>
  <si>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</si>
  <si>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</si>
  <si>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</si>
  <si>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</si>
  <si>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</si>
  <si>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</si>
  <si>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</si>
  <si>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</si>
  <si>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</si>
  <si>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</si>
  <si>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</si>
  <si>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</si>
  <si>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</si>
  <si>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</si>
  <si>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</si>
  <si>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</si>
  <si>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</si>
  <si>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</si>
  <si>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</si>
  <si>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</si>
  <si>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</si>
  <si>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</si>
  <si>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</si>
  <si>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</si>
  <si>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</si>
  <si>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</si>
  <si>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</si>
  <si>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</si>
  <si>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</si>
  <si>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</si>
  <si>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</si>
  <si>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</si>
  <si>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</si>
  <si>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</si>
  <si>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</si>
  <si>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</si>
  <si>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</si>
  <si>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</si>
  <si>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</si>
  <si>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</si>
  <si>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</si>
  <si>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</si>
  <si>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</si>
  <si>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</si>
  <si>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</si>
  <si>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</si>
  <si>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</si>
  <si>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</si>
  <si>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</si>
  <si>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</si>
  <si>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</si>
  <si>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</si>
  <si>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</si>
  <si>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</si>
  <si>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</si>
  <si>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</si>
  <si>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</si>
  <si>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</si>
  <si>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</si>
  <si>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</si>
  <si>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</si>
  <si>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</si>
  <si>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</si>
  <si>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</si>
  <si>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</si>
  <si>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</si>
  <si>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</si>
  <si>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</si>
  <si>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</si>
  <si>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</si>
  <si>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</si>
  <si>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</si>
  <si>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</si>
  <si>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</si>
  <si>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</si>
  <si>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</si>
  <si>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</si>
  <si>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</si>
  <si>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</si>
  <si>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</si>
  <si>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</si>
  <si>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</si>
  <si>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</si>
  <si>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</si>
  <si>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</si>
  <si>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</si>
  <si>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</si>
  <si>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</si>
  <si>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</si>
  <si>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</si>
  <si>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</si>
  <si>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</si>
  <si>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</si>
  <si>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</si>
  <si>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</si>
  <si>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</si>
  <si>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</si>
  <si>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</si>
  <si>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</si>
  <si>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</si>
  <si>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</si>
  <si>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</si>
  <si>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</si>
  <si>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</si>
  <si>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</si>
  <si>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</si>
  <si>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</si>
  <si>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</si>
  <si>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</si>
  <si>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</si>
  <si>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</si>
  <si>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</si>
  <si>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</si>
  <si>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</si>
  <si>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</si>
  <si>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</si>
  <si>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</si>
  <si>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</si>
  <si>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</si>
  <si>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</si>
  <si>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</si>
  <si>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</si>
  <si>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</si>
  <si>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</si>
  <si>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</si>
  <si>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</si>
  <si>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</si>
  <si>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</si>
  <si>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</si>
  <si>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</si>
  <si>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</si>
  <si>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</si>
  <si>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</si>
  <si>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</si>
  <si>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</si>
  <si>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</si>
  <si>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</si>
  <si>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</si>
  <si>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</si>
  <si>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</si>
  <si>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</si>
  <si>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</si>
  <si>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</si>
  <si>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</si>
  <si>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</si>
  <si>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</si>
  <si>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</si>
  <si>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</si>
  <si>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</si>
  <si>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</si>
  <si>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</si>
  <si>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</si>
  <si>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</si>
  <si>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</si>
  <si>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</si>
  <si>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</si>
  <si>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</si>
  <si>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</si>
  <si>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</si>
  <si>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</si>
  <si>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</si>
  <si>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</si>
  <si>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</si>
  <si>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</si>
  <si>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</si>
  <si>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</si>
  <si>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</si>
  <si>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</si>
  <si>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</si>
  <si>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</si>
  <si>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</si>
  <si>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</si>
  <si>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</si>
  <si>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</si>
  <si>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</si>
  <si>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</si>
  <si>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</si>
  <si>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</si>
  <si>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</si>
  <si>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</si>
  <si>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</si>
  <si>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</si>
  <si>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</si>
  <si>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</si>
  <si>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</si>
  <si>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</si>
  <si>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</si>
  <si>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</si>
  <si>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</si>
  <si>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</si>
  <si>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</si>
  <si>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</si>
  <si>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</si>
  <si>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</si>
  <si>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</si>
  <si>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</si>
  <si>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</si>
  <si>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</si>
  <si>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</si>
  <si>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</si>
  <si>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</si>
  <si>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</si>
  <si>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</si>
  <si>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</si>
  <si>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</si>
  <si>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</si>
  <si>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</si>
  <si>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</si>
  <si>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</si>
  <si>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</si>
  <si>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</si>
  <si>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</si>
  <si>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</si>
  <si>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</si>
  <si>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</si>
  <si>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</si>
  <si>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</si>
  <si>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</si>
  <si>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</si>
  <si>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</si>
  <si>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</si>
  <si>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</si>
  <si>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</si>
  <si>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</si>
  <si>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</si>
  <si>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</si>
  <si>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</si>
  <si>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</si>
  <si>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</si>
  <si>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</si>
  <si>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</si>
  <si>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</si>
  <si>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</si>
  <si>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</si>
  <si>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</si>
  <si>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</si>
  <si>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</si>
  <si>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</si>
  <si>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</si>
  <si>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</si>
  <si>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</si>
  <si>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</si>
  <si>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</si>
  <si>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</si>
  <si>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</si>
  <si>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</si>
  <si>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</si>
  <si>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</si>
  <si>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</si>
  <si>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</si>
  <si>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</si>
  <si>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</si>
  <si>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</si>
  <si>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</si>
  <si>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</si>
  <si>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</si>
  <si>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</si>
  <si>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</si>
  <si>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</si>
  <si>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</si>
  <si>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</si>
  <si>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</si>
  <si>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</si>
  <si>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</si>
  <si>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</si>
  <si>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</si>
  <si>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</si>
  <si>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</si>
  <si>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</si>
  <si>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</si>
  <si>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</si>
  <si>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</si>
  <si>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</si>
  <si>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</si>
  <si>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</si>
  <si>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</si>
  <si>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</si>
  <si>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</si>
  <si>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</si>
  <si>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</si>
  <si>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</si>
  <si>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</si>
  <si>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</si>
  <si>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</si>
  <si>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</si>
  <si>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</si>
  <si>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</si>
  <si>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</si>
  <si>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</si>
  <si>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</si>
  <si>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</si>
  <si>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</si>
  <si>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</si>
  <si>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</si>
  <si>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</si>
  <si>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</si>
  <si>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</si>
  <si>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</si>
  <si>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</si>
  <si>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</si>
  <si>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</si>
  <si>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</si>
  <si>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</si>
  <si>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</si>
  <si>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</si>
  <si>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</si>
  <si>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</si>
  <si>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</si>
  <si>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</si>
  <si>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</si>
  <si>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</si>
  <si>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</si>
  <si>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</si>
  <si>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</si>
  <si>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</si>
  <si>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</si>
  <si>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</si>
  <si>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</si>
  <si>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</si>
  <si>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</si>
  <si>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</si>
  <si>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</si>
  <si>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</si>
  <si>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</si>
  <si>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</si>
  <si>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</si>
  <si>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</si>
  <si>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</si>
  <si>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</si>
  <si>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</si>
  <si>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</si>
  <si>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</si>
  <si>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</si>
  <si>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</si>
  <si>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</si>
  <si>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</si>
  <si>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</si>
  <si>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</si>
  <si>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</si>
  <si>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</si>
  <si>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</si>
  <si>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</si>
  <si>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</si>
  <si>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</si>
  <si>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</si>
  <si>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</si>
  <si>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</si>
  <si>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</si>
  <si>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</si>
  <si>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</si>
  <si>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</si>
  <si>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</si>
  <si>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</si>
  <si>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</si>
  <si>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</si>
  <si>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</si>
  <si>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</si>
  <si>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</si>
  <si>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</si>
  <si>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</si>
  <si>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</si>
  <si>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</si>
  <si>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</si>
  <si>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</si>
  <si>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</si>
  <si>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</si>
  <si>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</si>
  <si>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</si>
  <si>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</si>
  <si>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</si>
  <si>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</si>
  <si>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</si>
  <si>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</si>
  <si>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</si>
  <si>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</si>
  <si>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</si>
  <si>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</si>
  <si>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</si>
  <si>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</si>
  <si>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</si>
  <si>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</si>
  <si>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</si>
  <si>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</si>
  <si>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</si>
  <si>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</si>
  <si>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</si>
  <si>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</si>
  <si>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</si>
  <si>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</si>
  <si>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</si>
  <si>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</si>
  <si>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</si>
  <si>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</si>
  <si>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</si>
  <si>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</si>
  <si>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</si>
  <si>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</si>
  <si>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</si>
  <si>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</si>
  <si>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</si>
  <si>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</si>
  <si>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</si>
  <si>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</si>
  <si>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</si>
  <si>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</si>
  <si>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</si>
  <si>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</si>
  <si>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</si>
  <si>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</si>
  <si>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</si>
  <si>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</si>
  <si>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</si>
  <si>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</si>
  <si>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</si>
  <si>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</si>
  <si>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</si>
  <si>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</si>
  <si>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</si>
  <si>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</si>
  <si>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</si>
  <si>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</si>
  <si>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</si>
  <si>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</si>
  <si>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</si>
  <si>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</si>
  <si>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</si>
  <si>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</si>
  <si>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</si>
  <si>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</si>
  <si>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</si>
  <si>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</si>
  <si>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</si>
  <si>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</si>
  <si>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</si>
  <si>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</si>
  <si>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</si>
  <si>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</si>
  <si>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</si>
  <si>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</si>
  <si>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</si>
  <si>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</si>
  <si>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</si>
  <si>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</si>
  <si>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</si>
  <si>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</si>
  <si>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</si>
  <si>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</si>
  <si>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</si>
  <si>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</si>
  <si>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</si>
  <si>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</si>
  <si>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</si>
  <si>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</si>
  <si>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</si>
  <si>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</si>
  <si>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</si>
  <si>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</si>
  <si>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</si>
  <si>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</si>
  <si>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</si>
  <si>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</si>
  <si>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</si>
  <si>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</si>
  <si>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</si>
  <si>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</si>
  <si>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</si>
  <si>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</si>
  <si>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</si>
  <si>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</si>
  <si>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</si>
  <si>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</si>
  <si>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</si>
  <si>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</si>
  <si>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</si>
  <si>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</si>
  <si>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</si>
  <si>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</si>
  <si>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</si>
  <si>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</si>
  <si>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</si>
  <si>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</si>
  <si>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</si>
  <si>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</si>
  <si>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</si>
  <si>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</si>
  <si>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</si>
  <si>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</si>
  <si>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</si>
  <si>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</si>
  <si>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</si>
  <si>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</si>
  <si>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</si>
  <si>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</si>
  <si>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</si>
  <si>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</si>
  <si>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</si>
  <si>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</si>
  <si>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</si>
  <si>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</si>
  <si>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</si>
  <si>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</si>
  <si>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</si>
  <si>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</si>
  <si>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</si>
  <si>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</si>
  <si>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</si>
  <si>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</si>
  <si>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</si>
  <si>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</si>
  <si>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</si>
  <si>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</si>
  <si>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</si>
  <si>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</si>
  <si>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</si>
  <si>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</si>
  <si>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</si>
  <si>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</si>
  <si>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</si>
  <si>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</si>
  <si>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</si>
  <si>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</si>
  <si>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</si>
  <si>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</si>
  <si>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</si>
  <si>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</si>
  <si>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</si>
  <si>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</si>
  <si>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</si>
  <si>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</si>
  <si>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</si>
  <si>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</si>
  <si>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</si>
  <si>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</si>
  <si>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</si>
  <si>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</si>
  <si>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</si>
  <si>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</si>
  <si>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</si>
  <si>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</si>
  <si>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</si>
  <si>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</si>
  <si>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</si>
  <si>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</si>
  <si>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</si>
  <si>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</si>
  <si>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</si>
  <si>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</si>
  <si>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</si>
  <si>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</si>
  <si>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</si>
  <si>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</si>
  <si>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</si>
  <si>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</si>
  <si>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</si>
  <si>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</si>
  <si>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</si>
  <si>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</si>
  <si>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</si>
  <si>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</si>
  <si>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</si>
  <si>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</si>
  <si>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</si>
  <si>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</si>
  <si>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</si>
  <si>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</si>
  <si>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</si>
  <si>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</si>
  <si>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</si>
  <si>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</si>
  <si>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</si>
  <si>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</si>
  <si>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</si>
  <si>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</si>
  <si>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</si>
  <si>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</si>
  <si>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</si>
  <si>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</si>
  <si>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</si>
  <si>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</si>
  <si>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</si>
  <si>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</si>
  <si>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</si>
  <si>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</si>
  <si>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</si>
  <si>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</si>
  <si>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</si>
  <si>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</si>
  <si>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</si>
  <si>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</si>
  <si>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</si>
  <si>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</si>
  <si>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</si>
  <si>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</si>
  <si>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</si>
  <si>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</si>
  <si>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</si>
  <si>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</si>
  <si>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</si>
  <si>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</si>
  <si>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</si>
  <si>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</si>
  <si>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</si>
  <si>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</si>
  <si>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</si>
  <si>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</si>
  <si>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</si>
  <si>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</si>
  <si>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</si>
  <si>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</si>
  <si>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</si>
  <si>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</si>
  <si>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</si>
  <si>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</si>
  <si>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</si>
  <si>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</si>
  <si>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</si>
  <si>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</si>
  <si>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</si>
  <si>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</si>
  <si>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</si>
  <si>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</si>
  <si>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</si>
  <si>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</si>
  <si>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</si>
  <si>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</si>
  <si>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</si>
  <si>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</si>
  <si>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</si>
  <si>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</si>
  <si>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</si>
  <si>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</si>
  <si>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</si>
  <si>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</si>
  <si>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</si>
  <si>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</si>
  <si>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</si>
  <si>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</si>
  <si>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</si>
  <si>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</si>
  <si>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</si>
  <si>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</si>
  <si>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</si>
  <si>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</si>
  <si>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</si>
  <si>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</si>
  <si>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</si>
  <si>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</si>
  <si>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</si>
  <si>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</si>
  <si>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</si>
  <si>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</si>
  <si>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</si>
  <si>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</si>
  <si>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</si>
  <si>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</si>
  <si>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</si>
  <si>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</si>
  <si>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</si>
  <si>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</si>
  <si>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</si>
  <si>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</si>
  <si>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</si>
  <si>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</si>
  <si>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</si>
  <si>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</si>
  <si>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</si>
  <si>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</si>
  <si>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</si>
  <si>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</si>
  <si>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</si>
  <si>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</si>
  <si>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</si>
  <si>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</si>
  <si>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</si>
  <si>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</si>
  <si>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</si>
  <si>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</si>
  <si>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</si>
  <si>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</si>
  <si>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</si>
  <si>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</si>
  <si>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</si>
  <si>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</si>
  <si>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</si>
  <si>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</si>
  <si>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</si>
  <si>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</si>
  <si>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</si>
  <si>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</si>
  <si>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</si>
  <si>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</si>
  <si>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</si>
  <si>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</si>
  <si>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</si>
  <si>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</si>
  <si>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</si>
  <si>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</si>
  <si>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</si>
  <si>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</si>
  <si>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</si>
  <si>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</si>
  <si>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</si>
  <si>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</si>
  <si>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</si>
  <si>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</si>
  <si>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</si>
  <si>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</si>
  <si>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</si>
  <si>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</si>
  <si>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</si>
  <si>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</si>
  <si>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</si>
  <si>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</si>
  <si>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</si>
  <si>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</si>
  <si>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</si>
  <si>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</si>
  <si>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</si>
  <si>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</si>
  <si>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</si>
  <si>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</si>
  <si>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</si>
  <si>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</si>
  <si>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</si>
  <si>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</si>
  <si>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</si>
  <si>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</si>
  <si>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</si>
  <si>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</si>
  <si>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</si>
  <si>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</si>
  <si>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</si>
  <si>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</si>
  <si>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</si>
  <si>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</si>
  <si>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</si>
  <si>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</si>
  <si>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</si>
  <si>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</si>
  <si>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</si>
  <si>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</si>
  <si>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</si>
  <si>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</si>
  <si>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</si>
  <si>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</si>
  <si>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</si>
  <si>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</si>
  <si>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</si>
  <si>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</si>
  <si>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</si>
  <si>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</si>
  <si>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</si>
  <si>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</si>
  <si>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</si>
  <si>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</si>
  <si>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</si>
  <si>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</si>
  <si>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</si>
  <si>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</si>
  <si>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</si>
  <si>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</si>
  <si>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</si>
  <si>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</si>
  <si>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</si>
  <si>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</si>
  <si>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</si>
  <si>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</si>
  <si>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</si>
  <si>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</si>
  <si>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</si>
  <si>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</si>
  <si>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</si>
  <si>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</si>
  <si>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</si>
  <si>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</si>
  <si>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</si>
  <si>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</si>
  <si>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</si>
  <si>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</si>
  <si>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</si>
  <si>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</si>
  <si>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</si>
  <si>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</si>
  <si>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</si>
  <si>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</si>
  <si>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</si>
  <si>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</si>
  <si>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</si>
  <si>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</si>
  <si>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</si>
  <si>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</si>
  <si>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</si>
  <si>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</si>
  <si>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</si>
  <si>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</si>
  <si>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</si>
  <si>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</si>
  <si>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</si>
  <si>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</si>
  <si>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</si>
  <si>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</si>
  <si>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</si>
  <si>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</si>
  <si>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</si>
  <si>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</si>
  <si>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</si>
  <si>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</si>
  <si>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</si>
  <si>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</si>
  <si>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</si>
  <si>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</si>
  <si>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</si>
  <si>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</si>
  <si>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</si>
  <si>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</si>
  <si>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</si>
  <si>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</si>
  <si>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</si>
  <si>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</si>
  <si>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</si>
  <si>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</si>
  <si>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</si>
  <si>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</si>
  <si>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</si>
  <si>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</si>
  <si>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</si>
  <si>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</si>
  <si>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</si>
  <si>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</si>
  <si>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</si>
  <si>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</si>
  <si>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</si>
  <si>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</si>
  <si>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</si>
  <si>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</si>
  <si>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</si>
  <si>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</si>
  <si>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</si>
  <si>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</si>
  <si>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</si>
  <si>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</si>
  <si>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</si>
  <si>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</si>
  <si>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</si>
  <si>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</si>
  <si>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</si>
  <si>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</si>
  <si>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</si>
  <si>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</si>
  <si>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</si>
  <si>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</si>
  <si>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</si>
  <si>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</si>
  <si>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</si>
  <si>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</si>
  <si>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</si>
  <si>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</si>
  <si>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</si>
  <si>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</si>
  <si>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</si>
  <si>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</si>
  <si>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</si>
  <si>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</si>
  <si>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</si>
  <si>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</si>
  <si>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</si>
  <si>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</si>
  <si>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</si>
  <si>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</si>
  <si>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</si>
  <si>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</si>
  <si>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</si>
  <si>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</si>
  <si>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</si>
  <si>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</si>
  <si>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</si>
  <si>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</si>
  <si>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</si>
  <si>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</si>
  <si>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</si>
  <si>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</si>
  <si>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</si>
  <si>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</si>
  <si>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</si>
  <si>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</si>
  <si>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</si>
  <si>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</si>
  <si>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</si>
  <si>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</si>
  <si>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</si>
  <si>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</si>
  <si>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</si>
  <si>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</si>
  <si>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</si>
  <si>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</si>
  <si>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</si>
  <si>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</si>
  <si>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</si>
  <si>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</si>
  <si>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</si>
  <si>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</si>
  <si>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</si>
  <si>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</si>
  <si>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</si>
  <si>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</si>
  <si>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</si>
  <si>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</si>
  <si>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</si>
  <si>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</si>
  <si>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</si>
  <si>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</si>
  <si>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</si>
  <si>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</si>
  <si>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</si>
  <si>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</si>
  <si>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</si>
  <si>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</si>
  <si>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</si>
  <si>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</si>
  <si>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</si>
  <si>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</si>
  <si>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</si>
  <si>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</si>
  <si>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</si>
  <si>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</si>
  <si>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</si>
  <si>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</si>
  <si>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</si>
  <si>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</si>
  <si>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</si>
  <si>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</si>
  <si>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</si>
  <si>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</si>
  <si>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</si>
  <si>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</si>
  <si>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</si>
  <si>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</si>
  <si>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</si>
  <si>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</si>
  <si>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</si>
  <si>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</si>
  <si>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</si>
  <si>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</si>
  <si>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</si>
  <si>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</si>
  <si>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</si>
  <si>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</si>
  <si>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</si>
  <si>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</si>
  <si>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</si>
  <si>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</si>
  <si>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</si>
  <si>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</si>
  <si>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</si>
  <si>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</si>
  <si>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</si>
  <si>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</si>
  <si>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</si>
  <si>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</si>
  <si>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</si>
  <si>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</si>
  <si>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</si>
  <si>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</si>
  <si>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</si>
  <si>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</si>
  <si>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</si>
  <si>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</si>
  <si>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</si>
  <si>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</si>
  <si>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</si>
  <si>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</si>
  <si>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</si>
  <si>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</si>
  <si>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</si>
  <si>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</si>
  <si>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</si>
  <si>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</si>
  <si>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</si>
  <si>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</si>
  <si>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</si>
  <si>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</si>
  <si>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</si>
  <si>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</si>
  <si>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</si>
  <si>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</si>
  <si>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</si>
  <si>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</si>
  <si>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</si>
  <si>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</si>
  <si>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</si>
  <si>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</si>
  <si>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</si>
  <si>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</si>
  <si>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</si>
  <si>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</si>
  <si>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</si>
  <si>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</si>
  <si>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</si>
  <si>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</si>
  <si>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</si>
  <si>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</si>
  <si>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</si>
  <si>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</si>
  <si>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</si>
  <si>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</si>
  <si>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</si>
  <si>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</si>
  <si>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</si>
  <si>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</si>
  <si>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</si>
  <si>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</si>
  <si>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</si>
  <si>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</si>
  <si>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</si>
  <si>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</si>
  <si>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</si>
  <si>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</si>
  <si>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</si>
  <si>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</si>
  <si>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</si>
  <si>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</si>
  <si>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</si>
  <si>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</si>
  <si>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</si>
  <si>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</si>
  <si>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</si>
  <si>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</si>
  <si>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</si>
  <si>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</si>
  <si>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</si>
  <si>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</si>
  <si>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</si>
  <si>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</si>
  <si>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</si>
  <si>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</si>
  <si>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</si>
  <si>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</si>
  <si>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</si>
  <si>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</si>
  <si>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</si>
  <si>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</si>
  <si>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</si>
  <si>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</si>
  <si>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</si>
  <si>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</si>
  <si>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</si>
  <si>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</si>
  <si>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</si>
  <si>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</si>
  <si>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</si>
  <si>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</si>
  <si>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</si>
  <si>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</si>
  <si>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</si>
  <si>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</si>
  <si>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</si>
  <si>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</si>
  <si>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</si>
  <si>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</si>
  <si>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</si>
  <si>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</si>
  <si>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</si>
  <si>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</si>
  <si>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</si>
  <si>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</si>
  <si>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</si>
  <si>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</si>
  <si>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</si>
  <si>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</si>
  <si>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</si>
  <si>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</si>
  <si>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</si>
  <si>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</si>
  <si>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</si>
  <si>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</si>
  <si>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</si>
  <si>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</si>
  <si>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</si>
  <si>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</si>
  <si>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</si>
  <si>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</si>
  <si>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</si>
  <si>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</si>
  <si>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</si>
  <si>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</si>
  <si>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</si>
  <si>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</si>
  <si>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</si>
  <si>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</si>
  <si>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</si>
  <si>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</si>
  <si>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</si>
  <si>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</si>
  <si>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</si>
  <si>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</si>
  <si>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</si>
  <si>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</si>
  <si>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</si>
  <si>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</si>
  <si>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</si>
  <si>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</si>
  <si>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</si>
  <si>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</si>
  <si>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</si>
  <si>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</si>
  <si>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</si>
  <si>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</si>
  <si>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</si>
  <si>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</si>
  <si>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</si>
  <si>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</si>
  <si>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</si>
  <si>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</si>
  <si>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</si>
  <si>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</si>
  <si>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</si>
  <si>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</si>
  <si>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</si>
  <si>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</si>
  <si>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</si>
  <si>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</si>
  <si>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</si>
  <si>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</si>
  <si>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</si>
  <si>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</si>
  <si>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</si>
  <si>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</si>
  <si>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</si>
  <si>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</si>
  <si>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</si>
  <si>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</si>
  <si>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</si>
  <si>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</si>
  <si>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</si>
  <si>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</si>
  <si>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</si>
  <si>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</si>
  <si>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</si>
  <si>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</si>
  <si>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</si>
  <si>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</si>
  <si>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</si>
  <si>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</si>
  <si>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</si>
  <si>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</si>
  <si>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</si>
  <si>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</si>
  <si>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</si>
  <si>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</si>
  <si>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</si>
  <si>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</si>
  <si>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</si>
  <si>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</si>
  <si>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</si>
  <si>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</si>
  <si>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</si>
  <si>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</si>
  <si>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</si>
  <si>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</si>
  <si>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</si>
  <si>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</si>
  <si>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</si>
  <si>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</si>
  <si>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</si>
  <si>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</si>
  <si>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</si>
  <si>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</si>
  <si>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</si>
  <si>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</si>
  <si>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</si>
  <si>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</si>
  <si>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</si>
  <si>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</si>
  <si>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</si>
  <si>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</si>
  <si>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</si>
  <si>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</si>
  <si>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</si>
  <si>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</si>
  <si>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</si>
  <si>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</si>
  <si>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</si>
  <si>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</si>
  <si>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</si>
  <si>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</si>
  <si>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</si>
  <si>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</si>
  <si>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</si>
  <si>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</si>
  <si>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</si>
  <si>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</si>
  <si>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</si>
  <si>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</si>
  <si>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</si>
  <si>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</si>
  <si>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</si>
  <si>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</si>
  <si>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</si>
  <si>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</si>
  <si>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</si>
  <si>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</si>
  <si>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</si>
  <si>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</si>
  <si>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</si>
  <si>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</si>
  <si>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</si>
  <si>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</si>
  <si>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</si>
  <si>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</si>
  <si>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</si>
  <si>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</si>
  <si>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</si>
  <si>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</si>
  <si>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</si>
  <si>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</si>
  <si>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</si>
  <si>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</si>
  <si>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</si>
  <si>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</si>
  <si>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</si>
  <si>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</si>
  <si>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</si>
  <si>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</si>
  <si>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</si>
  <si>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</si>
  <si>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</si>
  <si>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</si>
  <si>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</si>
  <si>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</si>
  <si>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</si>
  <si>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</si>
  <si>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</si>
  <si>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</si>
  <si>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</si>
  <si>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</si>
  <si>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</si>
  <si>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</si>
  <si>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</si>
  <si>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</si>
  <si>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</si>
  <si>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</si>
  <si>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</si>
  <si>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</si>
  <si>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</si>
  <si>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</si>
  <si>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</si>
  <si>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</si>
  <si>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</si>
  <si>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</si>
  <si>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</si>
  <si>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</si>
  <si>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</si>
  <si>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</si>
  <si>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</si>
  <si>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</si>
  <si>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</si>
  <si>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</si>
  <si>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</si>
  <si>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</si>
  <si>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</si>
  <si>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</si>
  <si>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</si>
  <si>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</si>
  <si>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</si>
  <si>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</si>
  <si>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</si>
  <si>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</si>
  <si>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</si>
  <si>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</si>
  <si>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</si>
  <si>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</si>
  <si>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</si>
  <si>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</si>
  <si>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</si>
  <si>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</si>
  <si>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</si>
  <si>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</si>
  <si>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</si>
  <si>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</si>
  <si>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</si>
  <si>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</si>
  <si>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</si>
  <si>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</si>
  <si>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</si>
  <si>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</si>
  <si>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</si>
  <si>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</si>
  <si>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</si>
  <si>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</si>
  <si>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</si>
  <si>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</si>
  <si>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</si>
  <si>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</si>
  <si>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</si>
  <si>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</si>
  <si>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</si>
  <si>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</si>
  <si>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</si>
  <si>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</si>
  <si>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</si>
  <si>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</si>
  <si>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</si>
  <si>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</si>
  <si>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</si>
  <si>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</si>
  <si>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</si>
  <si>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</si>
  <si>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</si>
  <si>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</si>
  <si>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</si>
  <si>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</si>
  <si>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</si>
  <si>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</si>
  <si>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</si>
  <si>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</si>
  <si>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</si>
  <si>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</si>
  <si>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</si>
  <si>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</si>
  <si>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</si>
  <si>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</si>
  <si>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</si>
  <si>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</si>
  <si>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</si>
  <si>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</si>
  <si>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</si>
  <si>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</si>
  <si>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</si>
  <si>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</si>
  <si>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</si>
  <si>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</si>
  <si>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</si>
  <si>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</si>
  <si>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</si>
  <si>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</si>
  <si>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</si>
  <si>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</si>
  <si>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</si>
  <si>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</si>
  <si>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</si>
  <si>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</si>
  <si>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</si>
  <si>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</si>
  <si>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</si>
  <si>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</si>
  <si>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</si>
  <si>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</si>
  <si>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</si>
  <si>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</si>
  <si>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</si>
  <si>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</si>
  <si>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</si>
  <si>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</si>
  <si>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</si>
  <si>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</si>
  <si>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</si>
  <si>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</si>
  <si>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</si>
  <si>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</si>
  <si>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</si>
  <si>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</si>
  <si>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</si>
  <si>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</si>
  <si>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</si>
  <si>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</si>
  <si>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</si>
  <si>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</si>
  <si>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</si>
  <si>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</si>
  <si>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</si>
  <si>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</si>
  <si>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</si>
  <si>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</si>
  <si>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</si>
  <si>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</si>
  <si>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</si>
  <si>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</si>
  <si>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</si>
  <si>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</si>
  <si>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</si>
  <si>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</si>
  <si>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</si>
  <si>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</si>
  <si>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</si>
  <si>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</si>
  <si>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</si>
  <si>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</si>
  <si>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</si>
  <si>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</si>
  <si>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</si>
  <si>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</si>
  <si>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</si>
  <si>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</si>
  <si>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</si>
  <si>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</si>
  <si>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</si>
  <si>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</si>
  <si>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</si>
  <si>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</si>
  <si>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</si>
  <si>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</si>
  <si>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</si>
  <si>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</si>
  <si>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</si>
  <si>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</si>
  <si>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</si>
  <si>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</si>
  <si>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</si>
  <si>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</si>
  <si>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</si>
  <si>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</si>
  <si>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</si>
  <si>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</si>
  <si>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</si>
  <si>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</si>
  <si>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</si>
  <si>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</si>
  <si>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</si>
  <si>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</si>
  <si>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</si>
  <si>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</si>
  <si>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</si>
  <si>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</si>
  <si>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</si>
  <si>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</si>
  <si>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</si>
  <si>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</si>
  <si>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</si>
  <si>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</si>
  <si>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</si>
  <si>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</si>
  <si>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</si>
  <si>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</si>
  <si>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</si>
  <si>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</si>
  <si>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</si>
  <si>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</si>
  <si>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</si>
  <si>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</si>
  <si>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</si>
  <si>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</si>
  <si>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</si>
  <si>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</si>
  <si>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</si>
  <si>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</si>
  <si>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</si>
  <si>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</si>
  <si>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</si>
  <si>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</si>
  <si>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</si>
  <si>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</si>
  <si>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</si>
  <si>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</si>
  <si>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</si>
  <si>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</si>
  <si>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</si>
  <si>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</si>
  <si>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</si>
  <si>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</si>
  <si>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</si>
  <si>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</si>
  <si>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</si>
  <si>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</si>
  <si>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</si>
  <si>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</si>
  <si>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</si>
  <si>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</si>
  <si>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</si>
  <si>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</si>
  <si>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</si>
  <si>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</si>
  <si>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</si>
  <si>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</si>
  <si>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</si>
  <si>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</si>
  <si>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</si>
  <si>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</si>
  <si>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</si>
  <si>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</si>
  <si>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</si>
  <si>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</si>
  <si>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</si>
  <si>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</si>
  <si>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</si>
  <si>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</si>
  <si>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</si>
  <si>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</si>
  <si>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</si>
  <si>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</si>
  <si>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</si>
  <si>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</si>
  <si>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</si>
  <si>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</si>
  <si>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</si>
  <si>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</si>
  <si>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</si>
  <si>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</si>
  <si>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</si>
  <si>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</si>
  <si>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</si>
  <si>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</si>
  <si>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</si>
  <si>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</si>
  <si>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</si>
  <si>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</si>
  <si>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</si>
  <si>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</si>
  <si>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</si>
  <si>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</si>
  <si>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</si>
  <si>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</si>
  <si>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</si>
  <si>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</si>
  <si>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</si>
  <si>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</si>
  <si>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</si>
  <si>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</si>
  <si>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</si>
  <si>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</si>
  <si>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</si>
  <si>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</si>
  <si>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</si>
  <si>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</si>
  <si>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</si>
  <si>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</si>
  <si>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</si>
  <si>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</si>
  <si>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</si>
  <si>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</si>
  <si>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</si>
  <si>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</si>
  <si>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</si>
  <si>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</si>
  <si>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</si>
  <si>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</si>
  <si>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</si>
  <si>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</si>
  <si>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</si>
  <si>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</si>
  <si>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</si>
  <si>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</si>
  <si>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</si>
  <si>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</si>
  <si>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</si>
  <si>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</si>
  <si>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</si>
  <si>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</si>
  <si>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</si>
  <si>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</si>
  <si>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</si>
  <si>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</si>
  <si>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</si>
  <si>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</si>
  <si>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</si>
  <si>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</si>
  <si>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</si>
  <si>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</si>
  <si>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</si>
  <si>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</si>
  <si>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</si>
  <si>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</si>
  <si>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</si>
  <si>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</si>
  <si>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</si>
  <si>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</si>
  <si>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</si>
  <si>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</si>
  <si>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</si>
  <si>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</si>
  <si>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</si>
  <si>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</si>
  <si>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</si>
  <si>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</si>
  <si>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</si>
  <si>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</si>
  <si>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</si>
  <si>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</si>
  <si>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</si>
  <si>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</si>
  <si>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</si>
  <si>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</si>
  <si>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</si>
  <si>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</si>
  <si>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</si>
  <si>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</si>
  <si>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</si>
  <si>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</si>
  <si>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</si>
  <si>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</si>
  <si>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</si>
  <si>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</si>
  <si>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</si>
  <si>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</si>
  <si>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</si>
  <si>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</si>
  <si>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</si>
  <si>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</si>
  <si>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</si>
  <si>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</si>
  <si>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</si>
  <si>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</si>
  <si>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</si>
  <si>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</si>
  <si>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</si>
  <si>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</si>
  <si>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</si>
  <si>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</si>
  <si>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</si>
  <si>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</si>
  <si>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</si>
  <si>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</si>
  <si>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</si>
  <si>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</si>
  <si>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</si>
  <si>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</si>
  <si>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</si>
  <si>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</si>
  <si>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</si>
  <si>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</si>
  <si>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</si>
  <si>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</si>
  <si>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</si>
  <si>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</si>
  <si>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</si>
  <si>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</si>
  <si>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</si>
  <si>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</si>
  <si>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</si>
  <si>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</si>
  <si>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</si>
  <si>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</si>
  <si>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</si>
  <si>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</si>
  <si>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</si>
  <si>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</si>
  <si>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</si>
  <si>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</si>
  <si>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</si>
  <si>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</si>
  <si>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</si>
  <si>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</si>
  <si>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</si>
  <si>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</si>
  <si>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</si>
  <si>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</si>
  <si>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</si>
  <si>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</si>
  <si>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</si>
  <si>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</si>
  <si>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</si>
  <si>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</si>
  <si>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</si>
  <si>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</si>
  <si>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</si>
  <si>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</si>
  <si>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</si>
  <si>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</si>
  <si>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</si>
  <si>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</si>
  <si>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</si>
  <si>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</si>
  <si>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</si>
  <si>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</si>
  <si>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</si>
  <si>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</si>
  <si>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</si>
  <si>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</si>
  <si>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</si>
  <si>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</si>
  <si>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</si>
  <si>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</si>
  <si>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</si>
  <si>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</si>
  <si>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</si>
  <si>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</si>
  <si>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</si>
  <si>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</si>
  <si>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</si>
  <si>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</si>
  <si>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</si>
  <si>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</si>
  <si>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</si>
  <si>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</si>
  <si>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</si>
  <si>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</si>
  <si>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</si>
  <si>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</si>
  <si>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</si>
  <si>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</si>
  <si>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</si>
  <si>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</si>
  <si>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</si>
  <si>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</si>
  <si>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</si>
  <si>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</si>
  <si>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</si>
  <si>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</si>
  <si>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</si>
  <si>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</si>
  <si>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</si>
  <si>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</si>
  <si>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</si>
  <si>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</si>
  <si>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</si>
  <si>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</si>
  <si>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</si>
  <si>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</si>
  <si>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</si>
  <si>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</si>
  <si>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</si>
  <si>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</si>
  <si>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</si>
  <si>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</si>
  <si>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</si>
  <si>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</si>
  <si>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</si>
  <si>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</si>
  <si>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</si>
  <si>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</si>
  <si>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</si>
  <si>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</si>
  <si>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</si>
  <si>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</si>
  <si>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</si>
  <si>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</si>
  <si>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</si>
  <si>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</si>
  <si>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</si>
  <si>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</si>
  <si>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</si>
  <si>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</si>
  <si>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</si>
  <si>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</si>
  <si>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</si>
  <si>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</si>
  <si>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</si>
  <si>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</si>
  <si>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</si>
  <si>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</si>
  <si>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</si>
  <si>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</si>
  <si>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</si>
  <si>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</si>
  <si>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</si>
  <si>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</si>
  <si>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</si>
  <si>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</si>
  <si>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</si>
  <si>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</si>
  <si>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</si>
  <si>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</si>
  <si>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</si>
  <si>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</si>
  <si>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</si>
  <si>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</si>
  <si>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</si>
  <si>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</si>
  <si>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</si>
  <si>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</si>
  <si>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</si>
  <si>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</si>
  <si>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</si>
  <si>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</si>
  <si>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</si>
  <si>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</si>
  <si>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</si>
  <si>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</si>
  <si>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</si>
  <si>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</si>
  <si>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</si>
  <si>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</si>
  <si>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</si>
  <si>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</si>
  <si>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</si>
  <si>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</si>
  <si>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</si>
  <si>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</si>
  <si>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</si>
  <si>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</si>
  <si>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</si>
  <si>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</si>
  <si>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</si>
  <si>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</si>
  <si>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</si>
  <si>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</si>
  <si>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</si>
  <si>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</si>
  <si>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</si>
  <si>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</si>
  <si>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</si>
  <si>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</si>
  <si>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</si>
  <si>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</si>
  <si>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</si>
  <si>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</si>
  <si>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</si>
  <si>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</si>
  <si>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</si>
  <si>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</si>
  <si>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</si>
  <si>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</si>
  <si>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</si>
  <si>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</si>
  <si>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</si>
  <si>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</si>
  <si>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</si>
  <si>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</si>
  <si>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</si>
  <si>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</si>
  <si>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</si>
  <si>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</si>
  <si>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</si>
  <si>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</si>
  <si>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</si>
  <si>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</si>
  <si>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</si>
  <si>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</si>
  <si>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</si>
  <si>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</si>
  <si>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</si>
  <si>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</si>
  <si>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</si>
  <si>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</si>
  <si>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</si>
  <si>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</si>
  <si>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</si>
  <si>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</si>
  <si>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</si>
  <si>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</si>
  <si>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</si>
  <si>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</si>
  <si>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</si>
  <si>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</si>
  <si>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</si>
  <si>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</si>
  <si>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</si>
  <si>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</si>
  <si>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</si>
  <si>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</si>
  <si>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</si>
  <si>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</si>
  <si>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</si>
  <si>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</si>
  <si>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</si>
  <si>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</si>
  <si>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</si>
  <si>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</si>
  <si>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</si>
  <si>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</si>
  <si>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</si>
  <si>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</si>
  <si>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</si>
  <si>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</si>
  <si>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</si>
  <si>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</si>
  <si>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</si>
  <si>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</si>
  <si>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</si>
  <si>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</si>
  <si>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</si>
  <si>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</si>
  <si>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</si>
  <si>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</si>
  <si>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</si>
  <si>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</si>
  <si>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</si>
  <si>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</si>
  <si>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</si>
  <si>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</si>
  <si>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</si>
  <si>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</si>
  <si>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</si>
  <si>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</si>
  <si>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</si>
  <si>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</si>
  <si>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</si>
  <si>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</si>
  <si>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</si>
  <si>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</si>
  <si>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</si>
  <si>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</si>
  <si>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</si>
  <si>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</si>
  <si>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</si>
  <si>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</si>
  <si>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</si>
  <si>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</si>
  <si>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</si>
  <si>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</si>
  <si>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</si>
  <si>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</si>
  <si>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</si>
  <si>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</si>
  <si>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</si>
  <si>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</si>
  <si>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</si>
  <si>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</si>
  <si>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</si>
  <si>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</si>
  <si>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</si>
  <si>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</si>
  <si>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</si>
  <si>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</si>
  <si>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</si>
  <si>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</si>
  <si>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</si>
  <si>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</si>
  <si>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</si>
  <si>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</si>
  <si>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</si>
  <si>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</si>
  <si>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</si>
  <si>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</si>
  <si>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</si>
  <si>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</si>
  <si>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</si>
  <si>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</si>
  <si>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</si>
  <si>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</si>
  <si>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</si>
  <si>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</si>
  <si>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</si>
  <si>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</si>
  <si>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</si>
  <si>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</si>
  <si>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</si>
  <si>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</si>
  <si>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</si>
  <si>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</si>
  <si>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</si>
  <si>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</si>
  <si>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</si>
  <si>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</si>
  <si>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</si>
  <si>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</si>
  <si>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</si>
  <si>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</si>
  <si>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</si>
  <si>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</si>
  <si>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</si>
  <si>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</si>
  <si>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</si>
  <si>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</si>
  <si>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</si>
  <si>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</si>
  <si>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</si>
  <si>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</si>
  <si>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</si>
  <si>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</si>
  <si>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</si>
  <si>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</si>
  <si>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</si>
  <si>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</si>
  <si>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</si>
  <si>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</si>
  <si>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</si>
  <si>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</si>
  <si>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</si>
  <si>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</si>
  <si>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</si>
  <si>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</si>
  <si>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</si>
  <si>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</si>
  <si>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</si>
  <si>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</si>
  <si>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</si>
  <si>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</si>
  <si>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</si>
  <si>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</si>
  <si>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</si>
  <si>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</si>
  <si>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</si>
  <si>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</si>
  <si>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</si>
  <si>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</si>
  <si>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</si>
  <si>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</si>
  <si>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</si>
  <si>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</si>
  <si>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</si>
  <si>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</si>
  <si>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</si>
  <si>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</si>
  <si>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</si>
  <si>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</si>
  <si>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</si>
  <si>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</si>
  <si>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</si>
  <si>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</si>
  <si>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</si>
  <si>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</si>
  <si>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</si>
  <si>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</si>
  <si>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</si>
  <si>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</si>
  <si>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</si>
  <si>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</si>
  <si>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</si>
  <si>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</si>
  <si>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</si>
  <si>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</si>
  <si>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</si>
  <si>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</si>
  <si>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</si>
  <si>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</si>
  <si>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</si>
  <si>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</si>
  <si>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</si>
  <si>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</si>
  <si>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</si>
  <si>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</si>
  <si>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</si>
  <si>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</si>
  <si>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</si>
  <si>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</si>
  <si>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</si>
  <si>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</si>
  <si>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</si>
  <si>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</si>
  <si>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</si>
  <si>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</si>
  <si>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</si>
  <si>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</si>
  <si>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</si>
  <si>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</si>
  <si>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</si>
  <si>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</si>
  <si>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</si>
  <si>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</si>
  <si>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</si>
  <si>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</si>
  <si>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</si>
  <si>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</si>
  <si>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</si>
  <si>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</si>
  <si>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</si>
  <si>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</si>
  <si>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</si>
  <si>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</si>
  <si>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</si>
  <si>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</si>
  <si>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</si>
  <si>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</si>
  <si>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</si>
  <si>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</si>
  <si>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</si>
  <si>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</si>
  <si>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</si>
  <si>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</si>
  <si>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</si>
  <si>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</si>
  <si>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</si>
  <si>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</si>
  <si>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</si>
  <si>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</si>
  <si>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</si>
  <si>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</si>
  <si>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</si>
  <si>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</si>
  <si>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</si>
  <si>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</si>
  <si>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</si>
  <si>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</si>
  <si>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</si>
  <si>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</si>
  <si>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</si>
  <si>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</si>
  <si>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</si>
  <si>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</si>
  <si>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</si>
  <si>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</si>
  <si>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</si>
  <si>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</si>
  <si>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</si>
  <si>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</si>
  <si>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</si>
  <si>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</si>
  <si>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</si>
  <si>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</si>
  <si>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</si>
  <si>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</si>
  <si>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</si>
  <si>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</si>
  <si>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</si>
  <si>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</si>
  <si>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</si>
  <si>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</si>
  <si>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</si>
  <si>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</si>
  <si>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</si>
  <si>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</si>
  <si>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</si>
  <si>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</si>
  <si>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</si>
  <si>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</si>
  <si>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</si>
  <si>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</si>
  <si>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</si>
  <si>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</si>
  <si>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</si>
  <si>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</si>
  <si>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</si>
  <si>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</si>
  <si>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</si>
  <si>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</si>
  <si>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</si>
  <si>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</si>
  <si>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</si>
  <si>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</si>
  <si>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</si>
  <si>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</si>
  <si>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</si>
  <si>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</si>
  <si>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</si>
  <si>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</si>
  <si>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</si>
  <si>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</si>
  <si>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</si>
  <si>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</si>
  <si>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</si>
  <si>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</si>
  <si>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</si>
  <si>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</si>
  <si>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</si>
  <si>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</si>
  <si>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</si>
  <si>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</si>
  <si>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</si>
  <si>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</si>
  <si>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</si>
  <si>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</si>
  <si>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</si>
  <si>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</si>
  <si>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</si>
  <si>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</si>
  <si>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</si>
  <si>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</si>
  <si>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</si>
  <si>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</si>
  <si>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</si>
  <si>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</si>
  <si>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</si>
  <si>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</si>
  <si>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</si>
  <si>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</si>
  <si>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</si>
  <si>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</si>
  <si>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</si>
  <si>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</si>
  <si>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</si>
  <si>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</si>
  <si>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</si>
  <si>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</si>
  <si>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</si>
  <si>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</si>
  <si>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</si>
  <si>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</si>
  <si>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</si>
  <si>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</si>
  <si>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</si>
  <si>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</si>
  <si>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</si>
  <si>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</si>
  <si>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</si>
  <si>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</si>
  <si>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</si>
  <si>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</si>
  <si>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</si>
  <si>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</si>
  <si>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</si>
  <si>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</si>
  <si>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</si>
  <si>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</si>
  <si>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</si>
  <si>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</si>
  <si>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</si>
  <si>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</si>
  <si>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</si>
  <si>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</si>
  <si>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</si>
  <si>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</si>
  <si>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</si>
  <si>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</si>
  <si>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</si>
  <si>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</si>
  <si>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</si>
  <si>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</si>
  <si>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</si>
  <si>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</si>
  <si>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</si>
  <si>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</si>
  <si>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</si>
  <si>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</si>
  <si>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</si>
  <si>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</si>
  <si>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</si>
  <si>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</si>
  <si>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</si>
  <si>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</si>
  <si>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</si>
  <si>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</si>
  <si>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</si>
  <si>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</si>
  <si>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</si>
  <si>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</si>
  <si>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</si>
  <si>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</si>
  <si>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</si>
  <si>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</si>
  <si>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</si>
  <si>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</si>
  <si>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</si>
  <si>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</si>
  <si>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</si>
  <si>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</si>
  <si>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</si>
  <si>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</si>
  <si>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</si>
  <si>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</si>
  <si>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</si>
  <si>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</si>
  <si>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</si>
  <si>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</si>
  <si>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</si>
  <si>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</si>
  <si>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</si>
  <si>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</si>
  <si>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</si>
  <si>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</si>
  <si>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</si>
  <si>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</si>
  <si>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</si>
  <si>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</si>
  <si>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</si>
  <si>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</si>
  <si>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</si>
  <si>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</si>
  <si>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</si>
  <si>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</si>
  <si>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</si>
  <si>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</si>
  <si>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</si>
  <si>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</si>
  <si>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</si>
  <si>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</si>
  <si>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</si>
  <si>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</si>
  <si>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</si>
  <si>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</si>
  <si>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</si>
  <si>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</si>
  <si>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</si>
  <si>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</si>
  <si>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</si>
  <si>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</si>
  <si>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</si>
  <si>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</si>
  <si>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</si>
  <si>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</si>
  <si>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</si>
  <si>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</si>
  <si>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</si>
  <si>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</si>
  <si>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</si>
  <si>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</si>
  <si>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</si>
  <si>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</si>
  <si>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</si>
  <si>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</si>
  <si>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</si>
  <si>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</si>
  <si>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</si>
  <si>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</si>
  <si>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</si>
  <si>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</si>
  <si>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</si>
  <si>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</si>
  <si>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</si>
  <si>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</si>
  <si>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</si>
  <si>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</si>
  <si>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</si>
  <si>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</si>
  <si>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</si>
  <si>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</si>
  <si>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</si>
  <si>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</si>
  <si>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</si>
  <si>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</si>
  <si>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</si>
  <si>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</si>
  <si>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</si>
  <si>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</si>
  <si>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</si>
  <si>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</si>
  <si>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</si>
  <si>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</si>
  <si>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</si>
  <si>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</si>
  <si>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</si>
  <si>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</si>
  <si>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</si>
  <si>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</si>
  <si>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</si>
  <si>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</si>
  <si>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</si>
  <si>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</si>
  <si>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</si>
  <si>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</si>
  <si>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</si>
  <si>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</si>
  <si>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</si>
  <si>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</si>
  <si>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</si>
  <si>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</si>
  <si>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</si>
  <si>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</si>
  <si>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</si>
  <si>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</si>
  <si>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</si>
  <si>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</si>
  <si>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</si>
  <si>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</si>
  <si>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</si>
  <si>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</si>
  <si>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</si>
  <si>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</si>
  <si>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</si>
  <si>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</si>
  <si>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</si>
  <si>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</si>
  <si>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</si>
  <si>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</si>
  <si>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</si>
  <si>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</si>
  <si>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</si>
  <si>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</si>
  <si>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</si>
  <si>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</si>
  <si>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</si>
  <si>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</si>
  <si>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</si>
  <si>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</si>
  <si>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</si>
  <si>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</si>
  <si>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</si>
  <si>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</si>
  <si>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</si>
  <si>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</si>
  <si>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</si>
  <si>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</si>
  <si>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</si>
  <si>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</si>
  <si>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</si>
  <si>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</si>
  <si>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</si>
  <si>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</si>
  <si>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</si>
  <si>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</si>
  <si>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</si>
  <si>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</si>
  <si>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</si>
  <si>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</si>
  <si>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</si>
  <si>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</si>
  <si>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</si>
  <si>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</si>
  <si>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</si>
  <si>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</si>
  <si>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</si>
  <si>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</si>
  <si>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</si>
  <si>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</si>
  <si>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</si>
  <si>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</si>
  <si>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</si>
  <si>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</si>
  <si>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</si>
  <si>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</si>
  <si>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</si>
  <si>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</si>
  <si>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</si>
  <si>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</si>
  <si>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</si>
  <si>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</si>
  <si>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</si>
  <si>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</si>
  <si>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</si>
  <si>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</si>
  <si>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</si>
  <si>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</si>
  <si>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</si>
  <si>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</si>
  <si>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</si>
  <si>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</si>
  <si>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</si>
  <si>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</si>
  <si>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</si>
  <si>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</si>
  <si>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</si>
  <si>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</si>
  <si>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</si>
  <si>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</si>
  <si>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</si>
  <si>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</si>
  <si>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</si>
  <si>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</si>
  <si>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</si>
  <si>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</si>
  <si>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</si>
  <si>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</si>
  <si>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</si>
  <si>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</si>
  <si>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</si>
  <si>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</si>
  <si>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</si>
  <si>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</si>
  <si>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</si>
  <si>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</si>
  <si>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</si>
  <si>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</si>
  <si>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</si>
  <si>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</si>
  <si>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</si>
  <si>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</si>
  <si>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</si>
  <si>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</si>
  <si>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</si>
  <si>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</si>
  <si>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</si>
  <si>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</si>
  <si>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</si>
  <si>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</si>
  <si>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</si>
  <si>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</si>
  <si>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</si>
  <si>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</si>
  <si>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</si>
  <si>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</si>
  <si>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</si>
  <si>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</si>
  <si>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</si>
  <si>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</si>
  <si>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</si>
  <si>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</si>
  <si>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</si>
  <si>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</si>
  <si>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</si>
  <si>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</si>
  <si>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</si>
  <si>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</si>
  <si>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</si>
  <si>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</si>
  <si>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</si>
  <si>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</si>
  <si>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</si>
  <si>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</si>
  <si>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</si>
  <si>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</si>
  <si>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</si>
  <si>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</si>
  <si>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</si>
  <si>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</si>
  <si>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</si>
  <si>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</si>
  <si>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</si>
  <si>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</si>
  <si>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</si>
  <si>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</si>
  <si>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</si>
  <si>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</si>
  <si>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</si>
  <si>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</si>
  <si>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</si>
  <si>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</si>
  <si>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</si>
  <si>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</si>
  <si>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</si>
  <si>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</si>
  <si>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</si>
  <si>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</si>
  <si>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</si>
  <si>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</si>
  <si>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</si>
  <si>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</si>
  <si>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</si>
  <si>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</si>
  <si>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</si>
  <si>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</si>
  <si>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</si>
  <si>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</si>
  <si>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</si>
  <si>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</si>
  <si>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</si>
  <si>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</si>
  <si>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</si>
  <si>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</si>
  <si>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</si>
  <si>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</si>
  <si>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</si>
  <si>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</si>
  <si>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</si>
  <si>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</si>
  <si>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</si>
  <si>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</si>
  <si>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</si>
  <si>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</si>
  <si>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</si>
  <si>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</si>
  <si>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</si>
  <si>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</si>
  <si>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</si>
  <si>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</si>
  <si>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</si>
  <si>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</si>
  <si>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</si>
  <si>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</si>
  <si>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</si>
  <si>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</si>
  <si>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</si>
  <si>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</si>
  <si>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</si>
  <si>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</si>
  <si>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</si>
  <si>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</si>
  <si>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</si>
  <si>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</si>
  <si>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</si>
  <si>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</si>
  <si>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</si>
  <si>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</si>
  <si>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</si>
  <si>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</si>
  <si>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</si>
  <si>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</si>
  <si>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</si>
  <si>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</si>
  <si>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</si>
  <si>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</si>
  <si>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</si>
  <si>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</si>
  <si>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</si>
  <si>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</si>
  <si>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</si>
  <si>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</si>
  <si>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</si>
  <si>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</si>
  <si>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</si>
  <si>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</si>
  <si>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</si>
  <si>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</si>
  <si>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</si>
  <si>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</si>
  <si>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</si>
  <si>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</si>
  <si>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</si>
  <si>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</si>
  <si>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</si>
  <si>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</si>
  <si>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</si>
  <si>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</si>
  <si>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</si>
  <si>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</si>
  <si>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</si>
  <si>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</si>
  <si>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</si>
  <si>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</si>
  <si>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</si>
  <si>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</si>
  <si>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</si>
  <si>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</si>
  <si>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</si>
  <si>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</si>
  <si>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</si>
  <si>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</si>
  <si>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</si>
  <si>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</si>
  <si>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</si>
  <si>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</si>
  <si>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</si>
  <si>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</si>
  <si>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</si>
  <si>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</si>
  <si>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</si>
  <si>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</si>
  <si>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</si>
  <si>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</si>
  <si>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</si>
  <si>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</si>
  <si>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</si>
  <si>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</si>
  <si>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</si>
  <si>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</si>
  <si>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</si>
  <si>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</si>
  <si>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</si>
  <si>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</si>
  <si>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</si>
  <si>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</si>
  <si>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</si>
  <si>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</si>
  <si>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</si>
  <si>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</si>
  <si>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</si>
  <si>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</si>
  <si>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</si>
  <si>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</si>
  <si>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</si>
  <si>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</si>
  <si>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</si>
  <si>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</si>
  <si>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</si>
  <si>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</si>
  <si>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</si>
  <si>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</si>
  <si>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</si>
  <si>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</si>
  <si>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</si>
  <si>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</si>
  <si>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</si>
  <si>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</si>
  <si>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</si>
  <si>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</si>
  <si>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</si>
  <si>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</si>
  <si>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</si>
  <si>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</si>
  <si>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</si>
  <si>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</si>
  <si>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</si>
  <si>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</si>
  <si>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</si>
  <si>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</si>
  <si>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</si>
  <si>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</si>
  <si>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</si>
  <si>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</si>
  <si>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</si>
  <si>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</si>
  <si>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</si>
  <si>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</si>
  <si>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</si>
  <si>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</si>
  <si>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</si>
  <si>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</si>
  <si>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</si>
  <si>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</si>
  <si>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</si>
  <si>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</si>
  <si>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</si>
  <si>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</si>
  <si>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</si>
  <si>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</si>
  <si>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</si>
  <si>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</si>
  <si>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</si>
  <si>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</si>
  <si>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</si>
  <si>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</si>
  <si>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</si>
  <si>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</si>
  <si>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</si>
  <si>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</si>
  <si>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</si>
  <si>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</si>
  <si>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</si>
  <si>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</si>
  <si>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</si>
  <si>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</si>
  <si>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</si>
  <si>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</si>
  <si>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</si>
  <si>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</si>
  <si>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</si>
  <si>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</si>
  <si>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</si>
  <si>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</si>
  <si>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</si>
  <si>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</si>
  <si>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</si>
  <si>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</si>
  <si>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</si>
  <si>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</si>
  <si>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</si>
  <si>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</si>
  <si>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</si>
  <si>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</si>
  <si>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</si>
  <si>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</si>
  <si>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</si>
  <si>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</si>
  <si>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</si>
  <si>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</si>
  <si>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</si>
  <si>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</si>
  <si>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</si>
  <si>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</si>
  <si>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</si>
  <si>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</si>
  <si>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</si>
  <si>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</si>
  <si>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</si>
  <si>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</si>
  <si>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</si>
  <si>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</si>
  <si>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</si>
  <si>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</si>
  <si>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</si>
  <si>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</si>
  <si>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</si>
  <si>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</si>
  <si>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</si>
  <si>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</si>
  <si>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</si>
  <si>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</si>
  <si>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</si>
  <si>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</si>
  <si>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</si>
  <si>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</si>
  <si>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</si>
  <si>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</si>
  <si>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</si>
  <si>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</si>
  <si>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</si>
  <si>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</si>
  <si>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</si>
  <si>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</si>
  <si>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</si>
  <si>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</si>
  <si>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</si>
  <si>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</si>
  <si>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</si>
  <si>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</si>
  <si>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</si>
  <si>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</si>
  <si>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</si>
  <si>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</si>
  <si>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</si>
  <si>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</si>
  <si>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</si>
  <si>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</si>
  <si>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</si>
  <si>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</si>
  <si>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</si>
  <si>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</si>
  <si>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</si>
  <si>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</si>
  <si>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</si>
  <si>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</si>
  <si>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</si>
  <si>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</si>
  <si>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</si>
  <si>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</si>
  <si>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</si>
  <si>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</si>
  <si>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</si>
  <si>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</si>
  <si>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</si>
  <si>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</si>
  <si>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</si>
  <si>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</si>
  <si>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</si>
  <si>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</si>
  <si>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</si>
  <si>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</si>
  <si>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</si>
  <si>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</si>
  <si>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</si>
  <si>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</si>
  <si>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</si>
  <si>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</si>
  <si>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</si>
  <si>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</si>
  <si>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</si>
  <si>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</si>
  <si>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</si>
  <si>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</si>
  <si>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</si>
  <si>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</si>
  <si>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</si>
  <si>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</si>
  <si>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</si>
  <si>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</si>
  <si>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</si>
  <si>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</si>
  <si>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</si>
  <si>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</si>
  <si>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</si>
  <si>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</si>
  <si>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</si>
  <si>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</si>
  <si>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</si>
  <si>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</si>
  <si>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</si>
  <si>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</si>
  <si>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</si>
  <si>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</si>
  <si>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</si>
  <si>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</si>
  <si>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</si>
  <si>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</si>
  <si>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</si>
  <si>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</si>
  <si>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</si>
  <si>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</si>
  <si>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</si>
  <si>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</si>
  <si>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</si>
  <si>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</si>
  <si>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</si>
  <si>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</si>
  <si>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</si>
  <si>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</si>
  <si>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</si>
  <si>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</si>
  <si>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</si>
  <si>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</si>
  <si>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</si>
  <si>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</si>
  <si>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</si>
  <si>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</si>
  <si>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</si>
  <si>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</si>
  <si>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</si>
  <si>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</si>
  <si>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</si>
  <si>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</si>
  <si>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</si>
  <si>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</si>
  <si>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</si>
  <si>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</si>
  <si>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</si>
  <si>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</si>
  <si>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</si>
  <si>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</si>
  <si>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</si>
  <si>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</si>
  <si>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</si>
  <si>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</si>
  <si>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</si>
  <si>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</si>
  <si>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</si>
  <si>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</si>
  <si>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</si>
  <si>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</si>
  <si>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</si>
  <si>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</si>
  <si>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</si>
  <si>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</si>
  <si>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</si>
  <si>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</si>
  <si>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</si>
  <si>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</si>
  <si>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</si>
  <si>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</si>
  <si>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</si>
  <si>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</si>
  <si>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</si>
  <si>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</si>
  <si>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</si>
  <si>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</si>
  <si>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</si>
  <si>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</si>
  <si>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</si>
  <si>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</si>
  <si>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</si>
  <si>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</si>
  <si>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</si>
  <si>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</si>
  <si>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</si>
  <si>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</si>
  <si>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</si>
  <si>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</si>
  <si>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</si>
  <si>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</si>
  <si>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</si>
  <si>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</si>
  <si>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</si>
  <si>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</si>
  <si>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</si>
  <si>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</si>
  <si>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</si>
  <si>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</si>
  <si>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</si>
  <si>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</si>
  <si>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</si>
  <si>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</si>
  <si>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</si>
  <si>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</si>
  <si>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</si>
  <si>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</si>
  <si>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</si>
  <si>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</si>
  <si>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</si>
  <si>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</si>
  <si>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</si>
  <si>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</si>
  <si>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</si>
  <si>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</si>
  <si>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</si>
  <si>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</si>
  <si>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</si>
  <si>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</si>
  <si>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</si>
  <si>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</si>
  <si>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</si>
  <si>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</si>
  <si>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</si>
  <si>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</si>
  <si>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</si>
  <si>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</si>
  <si>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</si>
  <si>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</si>
  <si>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</si>
  <si>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</si>
  <si>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</si>
  <si>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</si>
  <si>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</si>
  <si>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</si>
  <si>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</si>
  <si>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</si>
  <si>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</si>
  <si>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</si>
  <si>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</si>
  <si>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</si>
  <si>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</si>
  <si>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</si>
  <si>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</si>
  <si>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</si>
  <si>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</si>
  <si>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</si>
  <si>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</si>
  <si>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</si>
  <si>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</si>
  <si>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</si>
  <si>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</si>
  <si>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</si>
  <si>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</si>
  <si>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</si>
  <si>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</si>
  <si>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</si>
  <si>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</si>
  <si>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</si>
  <si>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</si>
  <si>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</si>
  <si>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</si>
  <si>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</si>
  <si>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</si>
  <si>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</si>
  <si>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</si>
  <si>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</si>
  <si>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</si>
  <si>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</si>
  <si>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</si>
  <si>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</si>
  <si>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</si>
  <si>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</si>
  <si>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</si>
  <si>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</si>
  <si>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</si>
  <si>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</si>
  <si>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</si>
  <si>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</si>
  <si>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</si>
  <si>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</si>
  <si>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</si>
  <si>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</si>
  <si>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</si>
  <si>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</si>
  <si>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</si>
  <si>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</si>
  <si>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</si>
  <si>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</si>
  <si>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</si>
  <si>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</si>
  <si>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</si>
  <si>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</si>
  <si>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</si>
  <si>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</si>
  <si>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</si>
  <si>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</si>
  <si>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</si>
  <si>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</si>
  <si>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</si>
  <si>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</si>
  <si>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</si>
  <si>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</si>
  <si>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</si>
  <si>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</si>
  <si>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</si>
  <si>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</si>
  <si>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</si>
  <si>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</si>
  <si>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</si>
  <si>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</si>
  <si>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</si>
  <si>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</si>
  <si>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</si>
  <si>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</si>
  <si>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</si>
  <si>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</si>
  <si>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</si>
  <si>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</si>
  <si>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</si>
  <si>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</si>
  <si>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</si>
  <si>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</si>
  <si>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</si>
  <si>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</si>
  <si>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</si>
  <si>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</si>
  <si>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</si>
  <si>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</si>
  <si>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</si>
  <si>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</si>
  <si>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</si>
  <si>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</si>
  <si>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</si>
  <si>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</si>
  <si>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</si>
  <si>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</si>
  <si>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</si>
  <si>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</si>
  <si>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</si>
  <si>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</si>
  <si>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</si>
  <si>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</si>
  <si>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</si>
  <si>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</si>
  <si>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</si>
  <si>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</si>
  <si>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</si>
  <si>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</si>
  <si>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</si>
  <si>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</si>
  <si>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</si>
  <si>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</si>
  <si>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</si>
  <si>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</si>
  <si>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</si>
  <si>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</si>
  <si>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</si>
  <si>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</si>
  <si>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</si>
  <si>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</si>
  <si>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</si>
  <si>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</si>
  <si>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</si>
  <si>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</si>
  <si>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</si>
  <si>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</si>
  <si>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</si>
  <si>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</si>
  <si>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</si>
  <si>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</si>
  <si>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</si>
  <si>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</si>
  <si>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</si>
  <si>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</si>
  <si>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</si>
  <si>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</si>
  <si>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</si>
  <si>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</si>
  <si>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</si>
  <si>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</si>
  <si>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</si>
  <si>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</si>
  <si>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</si>
  <si>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</si>
  <si>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</si>
  <si>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</si>
  <si>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</si>
  <si>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</si>
  <si>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</si>
  <si>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</si>
  <si>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</si>
  <si>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</si>
  <si>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</si>
  <si>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</si>
  <si>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</si>
  <si>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</si>
  <si>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</si>
  <si>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</si>
  <si>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</si>
  <si>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</si>
  <si>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</si>
  <si>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</si>
  <si>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</si>
  <si>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</si>
  <si>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</si>
  <si>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</si>
  <si>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</si>
  <si>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</si>
  <si>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</si>
  <si>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</si>
  <si>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</si>
  <si>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</si>
  <si>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</si>
  <si>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</si>
  <si>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</si>
  <si>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</si>
  <si>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</si>
  <si>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</si>
  <si>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</si>
  <si>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</si>
  <si>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</si>
  <si>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</si>
  <si>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</si>
  <si>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</si>
  <si>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</si>
  <si>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</si>
  <si>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</si>
  <si>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</si>
  <si>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</si>
  <si>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</si>
  <si>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</si>
  <si>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</si>
  <si>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</si>
  <si>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</si>
  <si>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</si>
  <si>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</si>
  <si>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</si>
  <si>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</si>
  <si>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</si>
  <si>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</si>
  <si>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</si>
  <si>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</si>
  <si>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</si>
  <si>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</si>
  <si>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</si>
  <si>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</si>
  <si>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</si>
  <si>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</si>
  <si>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</si>
  <si>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</si>
  <si>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</si>
  <si>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</si>
  <si>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</si>
  <si>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</si>
  <si>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</si>
  <si>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</si>
  <si>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</si>
  <si>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</si>
  <si>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</si>
  <si>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</si>
  <si>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</si>
  <si>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</si>
  <si>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</si>
  <si>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</si>
  <si>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</si>
  <si>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</si>
  <si>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</si>
  <si>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</si>
  <si>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</si>
  <si>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</si>
  <si>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</si>
  <si>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</si>
  <si>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</si>
  <si>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</si>
  <si>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</si>
  <si>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</si>
  <si>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</si>
  <si>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</si>
  <si>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</si>
  <si>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</si>
  <si>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</si>
  <si>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</si>
  <si>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</si>
  <si>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</si>
  <si>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</si>
  <si>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</si>
  <si>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</si>
  <si>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</si>
  <si>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</si>
  <si>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</si>
  <si>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</si>
  <si>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</si>
  <si>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</si>
  <si>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</si>
  <si>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</si>
  <si>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</si>
  <si>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</si>
  <si>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</si>
  <si>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</si>
  <si>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</si>
  <si>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</si>
  <si>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</si>
  <si>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</si>
  <si>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</si>
  <si>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</si>
  <si>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</si>
  <si>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</si>
  <si>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</si>
  <si>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</si>
  <si>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</si>
  <si>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</si>
  <si>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</si>
  <si>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</si>
  <si>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</si>
  <si>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</si>
  <si>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</si>
  <si>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</si>
  <si>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</si>
  <si>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</si>
  <si>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</si>
  <si>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</si>
  <si>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</si>
  <si>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</si>
  <si>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</si>
  <si>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</si>
  <si>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</si>
  <si>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</si>
  <si>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</si>
  <si>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</si>
  <si>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</si>
  <si>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</si>
  <si>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</si>
  <si>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</si>
  <si>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</si>
  <si>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</si>
  <si>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</si>
  <si>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</si>
  <si>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</si>
  <si>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</si>
  <si>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</si>
  <si>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</si>
  <si>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</si>
  <si>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</si>
  <si>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</si>
  <si>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</si>
  <si>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</si>
  <si>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</si>
  <si>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</si>
  <si>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</si>
  <si>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</si>
  <si>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</si>
  <si>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</si>
  <si>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</si>
  <si>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</si>
  <si>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</si>
  <si>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</si>
  <si>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</si>
  <si>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</si>
  <si>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</si>
  <si>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</si>
  <si>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</si>
  <si>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</si>
  <si>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</si>
  <si>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</si>
  <si>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</si>
  <si>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</si>
  <si>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</si>
  <si>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</si>
  <si>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</si>
  <si>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</si>
  <si>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</si>
  <si>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</si>
  <si>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</si>
  <si>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</si>
  <si>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</si>
  <si>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</si>
  <si>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</si>
  <si>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</si>
  <si>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</si>
  <si>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</si>
  <si>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</si>
  <si>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</si>
  <si>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</si>
  <si>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</si>
  <si>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</si>
  <si>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</si>
  <si>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</si>
  <si>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</si>
  <si>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</si>
  <si>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</si>
  <si>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</si>
  <si>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</si>
  <si>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</si>
  <si>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</si>
  <si>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</si>
  <si>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</si>
  <si>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</si>
  <si>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</si>
  <si>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</si>
  <si>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</si>
  <si>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</si>
  <si>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</si>
  <si>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</si>
  <si>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</si>
  <si>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</si>
  <si>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</si>
  <si>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</si>
  <si>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</si>
  <si>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</si>
  <si>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</si>
  <si>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</si>
  <si>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</si>
  <si>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</si>
  <si>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</si>
  <si>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</si>
  <si>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</si>
  <si>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</si>
  <si>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</si>
  <si>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</si>
  <si>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</si>
  <si>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</si>
  <si>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</si>
  <si>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</si>
  <si>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</si>
  <si>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</si>
  <si>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</si>
  <si>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</si>
  <si>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</si>
  <si>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</si>
  <si>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</si>
  <si>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</si>
  <si>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</si>
  <si>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</si>
  <si>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</si>
  <si>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</si>
  <si>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</si>
  <si>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</si>
  <si>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</si>
  <si>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</si>
  <si>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</si>
  <si>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</si>
  <si>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</si>
  <si>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</si>
  <si>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</si>
  <si>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</si>
  <si>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</si>
  <si>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</si>
  <si>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</si>
  <si>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</si>
  <si>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</si>
  <si>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</si>
  <si>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</si>
  <si>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</si>
  <si>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</si>
  <si>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</si>
  <si>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</si>
  <si>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</si>
  <si>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</si>
  <si>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</si>
  <si>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</si>
  <si>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</si>
  <si>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</si>
  <si>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</si>
  <si>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</si>
  <si>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</si>
  <si>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</si>
  <si>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</si>
  <si>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</si>
  <si>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</si>
  <si>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</si>
  <si>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</si>
  <si>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</si>
  <si>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</si>
  <si>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</si>
  <si>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</si>
  <si>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</si>
  <si>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</si>
  <si>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</si>
  <si>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</si>
  <si>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</si>
  <si>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</si>
  <si>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</si>
  <si>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</si>
  <si>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</si>
  <si>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</si>
  <si>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</si>
  <si>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</si>
  <si>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</si>
  <si>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</si>
  <si>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</si>
  <si>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</si>
  <si>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</si>
  <si>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</si>
  <si>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</si>
  <si>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</si>
  <si>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</si>
  <si>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</si>
  <si>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</si>
  <si>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</si>
  <si>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</si>
  <si>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</si>
  <si>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</si>
  <si>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</si>
  <si>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</si>
  <si>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</si>
  <si>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</si>
  <si>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</si>
  <si>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</si>
  <si>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</si>
  <si>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</si>
  <si>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</si>
  <si>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</si>
  <si>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</si>
  <si>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</si>
  <si>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</si>
  <si>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</si>
  <si>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</si>
  <si>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</si>
  <si>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</si>
  <si>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</si>
  <si>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</si>
  <si>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</si>
  <si>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</si>
  <si>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</si>
  <si>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</si>
  <si>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</si>
  <si>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</si>
  <si>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</si>
  <si>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</si>
  <si>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</si>
  <si>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</si>
  <si>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</si>
  <si>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</si>
  <si>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</si>
  <si>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</si>
  <si>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</si>
  <si>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</si>
  <si>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</si>
  <si>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</si>
  <si>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</si>
  <si>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</si>
  <si>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</si>
  <si>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</si>
  <si>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</si>
  <si>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</si>
  <si>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</si>
  <si>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</si>
  <si>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</si>
  <si>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</si>
  <si>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</si>
  <si>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</si>
  <si>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</si>
  <si>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</si>
  <si>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</si>
  <si>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</si>
  <si>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</si>
  <si>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</si>
  <si>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</si>
  <si>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</si>
  <si>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</si>
  <si>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</si>
  <si>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</si>
  <si>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</si>
  <si>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</si>
  <si>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</si>
  <si>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</si>
  <si>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</si>
  <si>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</si>
  <si>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</si>
  <si>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</si>
  <si>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</si>
  <si>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</si>
  <si>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</si>
  <si>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</si>
  <si>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</si>
  <si>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</si>
  <si>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</si>
  <si>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</si>
  <si>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</si>
  <si>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</si>
  <si>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</si>
  <si>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</si>
  <si>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</si>
  <si>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</si>
  <si>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</si>
  <si>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</si>
  <si>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</si>
  <si>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</si>
  <si>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</si>
  <si>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</si>
  <si>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</si>
  <si>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</si>
  <si>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</si>
  <si>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</si>
  <si>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</si>
  <si>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</si>
  <si>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</si>
  <si>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</si>
  <si>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</si>
  <si>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</si>
  <si>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</si>
  <si>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</si>
  <si>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</si>
  <si>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</si>
  <si>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</si>
  <si>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</si>
  <si>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</si>
  <si>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</si>
  <si>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</si>
  <si>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</si>
  <si>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</si>
  <si>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</si>
  <si>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</si>
  <si>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</si>
  <si>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</si>
  <si>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</si>
  <si>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</si>
  <si>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</si>
  <si>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</si>
  <si>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</si>
  <si>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</si>
  <si>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</si>
  <si>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</si>
  <si>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</si>
  <si>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</si>
  <si>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</si>
  <si>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</si>
  <si>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</si>
  <si>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</si>
  <si>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</si>
  <si>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</si>
  <si>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</si>
  <si>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</si>
  <si>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</si>
  <si>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</si>
  <si>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</si>
  <si>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</si>
  <si>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</si>
  <si>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</si>
  <si>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</si>
  <si>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</si>
  <si>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</si>
  <si>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</si>
  <si>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</si>
  <si>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</si>
  <si>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</si>
  <si>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</si>
  <si>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</si>
  <si>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</si>
  <si>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</si>
  <si>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</si>
  <si>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</si>
  <si>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</si>
  <si>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</si>
  <si>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</si>
  <si>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</si>
  <si>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</si>
  <si>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</si>
  <si>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</si>
  <si>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</si>
  <si>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</si>
  <si>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</si>
  <si>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</si>
  <si>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</si>
  <si>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</si>
  <si>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</si>
  <si>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</si>
  <si>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</si>
  <si>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</si>
  <si>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</si>
  <si>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</si>
  <si>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</si>
  <si>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</si>
  <si>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</si>
  <si>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</si>
  <si>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</si>
  <si>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</si>
  <si>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</si>
  <si>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</si>
  <si>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</si>
  <si>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</si>
  <si>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</si>
  <si>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</si>
  <si>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</si>
  <si>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</si>
  <si>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</si>
  <si>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</si>
  <si>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</si>
  <si>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</si>
  <si>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</si>
  <si>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</si>
  <si>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</si>
  <si>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</si>
  <si>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</si>
  <si>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</si>
  <si>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</si>
  <si>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</si>
  <si>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</si>
  <si>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</si>
  <si>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</si>
  <si>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</si>
  <si>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</si>
  <si>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</si>
  <si>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</si>
  <si>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</si>
  <si>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</si>
  <si>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</si>
  <si>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</si>
  <si>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</si>
  <si>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</si>
  <si>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</si>
  <si>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</si>
  <si>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</si>
  <si>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</si>
  <si>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</si>
  <si>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</si>
  <si>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</si>
  <si>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</si>
  <si>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</si>
  <si>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</si>
  <si>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</si>
  <si>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</si>
  <si>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</si>
  <si>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</si>
  <si>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</si>
  <si>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</si>
  <si>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</si>
  <si>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</si>
  <si>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</si>
  <si>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</si>
  <si>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</si>
  <si>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</si>
  <si>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</si>
  <si>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</si>
  <si>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</si>
  <si>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</si>
  <si>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</si>
  <si>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</si>
  <si>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</si>
  <si>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</si>
  <si>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</si>
  <si>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</si>
  <si>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</si>
  <si>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</si>
  <si>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</si>
  <si>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</si>
  <si>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</si>
  <si>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</si>
  <si>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</si>
  <si>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</si>
  <si>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</si>
  <si>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</si>
  <si>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</si>
  <si>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</si>
  <si>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</si>
  <si>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</si>
  <si>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</si>
  <si>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</si>
  <si>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</si>
  <si>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</si>
  <si>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</si>
  <si>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</si>
  <si>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</si>
  <si>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</si>
  <si>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</si>
  <si>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</si>
  <si>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</si>
  <si>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</si>
  <si>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</si>
  <si>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</si>
  <si>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</si>
  <si>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</si>
  <si>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</si>
  <si>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</si>
  <si>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</si>
  <si>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</si>
  <si>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</si>
  <si>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</si>
  <si>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</si>
  <si>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</si>
  <si>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</si>
  <si>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</si>
  <si>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</si>
  <si>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</si>
  <si>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</si>
  <si>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</si>
  <si>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</si>
  <si>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</si>
  <si>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</si>
  <si>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</si>
  <si>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</si>
  <si>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</si>
  <si>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</si>
  <si>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</si>
  <si>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</si>
  <si>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</si>
  <si>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</si>
  <si>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</si>
  <si>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</si>
  <si>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</si>
  <si>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</si>
  <si>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</si>
  <si>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</si>
  <si>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</si>
  <si>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</si>
  <si>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</si>
  <si>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</si>
  <si>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</si>
  <si>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</si>
  <si>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</si>
  <si>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</si>
  <si>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</si>
  <si>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</si>
  <si>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</si>
  <si>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</si>
  <si>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</si>
  <si>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</si>
  <si>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</si>
  <si>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</si>
  <si>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</si>
  <si>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</si>
  <si>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</si>
  <si>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</si>
  <si>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</si>
  <si>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</si>
  <si>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</si>
  <si>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</si>
  <si>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</si>
  <si>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</si>
  <si>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</si>
  <si>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</si>
  <si>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</si>
  <si>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</si>
  <si>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</si>
  <si>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</si>
  <si>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</si>
  <si>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</si>
  <si>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</si>
  <si>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</si>
  <si>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</si>
  <si>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</si>
  <si>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</si>
  <si>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</si>
  <si>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</si>
  <si>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</si>
  <si>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</si>
  <si>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</si>
  <si>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</si>
  <si>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</si>
  <si>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</si>
  <si>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</si>
  <si>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</si>
  <si>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</si>
  <si>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</si>
  <si>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</si>
  <si>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</si>
  <si>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</si>
  <si>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</si>
  <si>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</si>
  <si>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</si>
  <si>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</si>
  <si>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</si>
  <si>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</si>
  <si>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</si>
  <si>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</si>
  <si>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</si>
  <si>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</si>
  <si>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</si>
  <si>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</si>
  <si>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</si>
  <si>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</si>
  <si>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</si>
  <si>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</si>
  <si>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</si>
  <si>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</si>
  <si>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</si>
  <si>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</si>
  <si>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</si>
  <si>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</si>
  <si>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</si>
  <si>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</si>
  <si>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</si>
  <si>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</si>
  <si>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</si>
  <si>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</si>
  <si>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</si>
  <si>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</si>
  <si>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</si>
  <si>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</si>
  <si>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</si>
  <si>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</si>
  <si>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</si>
  <si>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</si>
  <si>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</si>
  <si>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</si>
  <si>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</si>
  <si>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</si>
  <si>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</si>
  <si>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</si>
  <si>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</si>
  <si>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</si>
  <si>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</si>
  <si>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</si>
  <si>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</si>
  <si>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</si>
  <si>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</si>
  <si>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</si>
  <si>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</si>
  <si>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</si>
  <si>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</si>
  <si>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</si>
  <si>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</si>
  <si>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</si>
  <si>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</si>
  <si>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</si>
  <si>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</si>
  <si>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</si>
  <si>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</si>
  <si>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</si>
  <si>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</si>
  <si>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</si>
  <si>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</si>
  <si>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</si>
  <si>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</si>
  <si>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</si>
  <si>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</si>
  <si>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</si>
  <si>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</si>
  <si>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</si>
  <si>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</si>
  <si>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</si>
  <si>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</si>
  <si>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</si>
  <si>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</si>
  <si>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</si>
  <si>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</si>
  <si>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</si>
  <si>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</si>
  <si>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</si>
  <si>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</si>
  <si>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</si>
  <si>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</si>
  <si>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</si>
  <si>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</si>
  <si>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</si>
  <si>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</si>
  <si>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</si>
  <si>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</si>
  <si>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</si>
  <si>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</si>
  <si>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</si>
  <si>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</si>
  <si>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</si>
  <si>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</si>
  <si>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</si>
  <si>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</si>
  <si>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</si>
  <si>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</si>
  <si>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</si>
  <si>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</si>
  <si>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</si>
  <si>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</si>
  <si>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</si>
  <si>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</si>
  <si>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</si>
  <si>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</si>
  <si>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</si>
  <si>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</si>
  <si>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</si>
  <si>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</si>
  <si>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</si>
  <si>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</si>
  <si>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</si>
  <si>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</si>
  <si>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</si>
  <si>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</si>
  <si>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</si>
  <si>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</si>
  <si>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</si>
  <si>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</si>
  <si>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</si>
  <si>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</si>
  <si>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</si>
  <si>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</si>
  <si>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</si>
  <si>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</si>
  <si>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</si>
  <si>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</si>
  <si>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</si>
  <si>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</si>
  <si>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</si>
  <si>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</si>
  <si>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</si>
  <si>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</si>
  <si>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</si>
  <si>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</si>
  <si>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</si>
  <si>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</si>
  <si>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</si>
  <si>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</si>
  <si>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</si>
  <si>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</si>
  <si>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</si>
  <si>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</si>
  <si>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</si>
  <si>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</si>
  <si>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</si>
  <si>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</si>
  <si>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</si>
  <si>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</si>
  <si>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</si>
  <si>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</si>
  <si>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</si>
  <si>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</si>
  <si>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</si>
  <si>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</si>
  <si>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</si>
  <si>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</si>
  <si>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</si>
  <si>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</si>
  <si>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</si>
  <si>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</si>
  <si>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</si>
  <si>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</si>
  <si>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</si>
  <si>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</si>
  <si>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</si>
  <si>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</si>
  <si>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</si>
  <si>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</si>
  <si>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</si>
  <si>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</si>
  <si>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</si>
  <si>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</si>
  <si>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</si>
  <si>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</si>
  <si>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</si>
  <si>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</si>
  <si>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</si>
  <si>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</si>
  <si>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</si>
  <si>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</si>
  <si>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</si>
  <si>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</si>
  <si>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</si>
  <si>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</si>
  <si>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</si>
  <si>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</si>
  <si>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</si>
  <si>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</si>
  <si>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</si>
  <si>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</si>
  <si>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</si>
  <si>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</si>
  <si>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</si>
  <si>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</si>
  <si>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</si>
  <si>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</si>
  <si>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</si>
  <si>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</si>
  <si>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</si>
  <si>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</si>
  <si>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</si>
  <si>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</si>
  <si>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</si>
  <si>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</si>
  <si>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</si>
  <si>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</si>
  <si>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</si>
  <si>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</si>
  <si>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</si>
  <si>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</si>
  <si>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</si>
  <si>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</si>
  <si>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</si>
  <si>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</si>
  <si>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</si>
  <si>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</si>
  <si>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</si>
  <si>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</si>
  <si>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</si>
  <si>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</si>
  <si>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</si>
  <si>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</si>
  <si>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</si>
  <si>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</si>
  <si>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</si>
  <si>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</si>
  <si>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</si>
  <si>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</si>
  <si>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</si>
  <si>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</si>
  <si>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</si>
  <si>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</si>
  <si>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</si>
  <si>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</si>
  <si>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</si>
  <si>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</si>
  <si>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</si>
  <si>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</si>
  <si>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</si>
  <si>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</si>
  <si>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</si>
  <si>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</si>
  <si>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</si>
  <si>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</si>
  <si>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</si>
  <si>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</si>
  <si>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</si>
  <si>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</si>
  <si>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</si>
  <si>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</si>
  <si>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</si>
  <si>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</si>
  <si>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</si>
  <si>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</si>
  <si>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</si>
  <si>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</si>
  <si>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</si>
  <si>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</si>
  <si>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</si>
  <si>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</si>
  <si>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</si>
  <si>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</si>
  <si>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</si>
  <si>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</si>
  <si>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</si>
  <si>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</si>
  <si>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</si>
  <si>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</si>
  <si>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</si>
  <si>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</si>
  <si>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</si>
  <si>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</si>
  <si>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</si>
  <si>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</si>
  <si>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</si>
  <si>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</si>
  <si>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</si>
  <si>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</si>
  <si>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</si>
  <si>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</si>
  <si>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</si>
  <si>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</si>
  <si>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</si>
  <si>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</si>
  <si>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</si>
  <si>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</si>
  <si>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</si>
  <si>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</si>
  <si>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</si>
  <si>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</si>
  <si>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</si>
  <si>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</si>
  <si>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</si>
  <si>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</si>
  <si>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</si>
  <si>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</si>
  <si>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</si>
  <si>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</si>
  <si>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</si>
  <si>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</si>
  <si>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</si>
  <si>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</si>
  <si>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</si>
  <si>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</si>
  <si>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</si>
  <si>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</si>
  <si>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</si>
  <si>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</si>
  <si>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</si>
  <si>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</si>
  <si>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</si>
  <si>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</si>
  <si>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</si>
  <si>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</si>
  <si>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</si>
  <si>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</si>
  <si>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</si>
  <si>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</si>
  <si>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</si>
  <si>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</si>
  <si>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</si>
  <si>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</si>
  <si>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</si>
  <si>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</si>
  <si>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</si>
  <si>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</si>
  <si>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</si>
  <si>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</si>
  <si>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</si>
  <si>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</si>
  <si>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</si>
  <si>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</si>
  <si>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</si>
  <si>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</si>
  <si>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</si>
  <si>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</si>
  <si>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</si>
  <si>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</si>
  <si>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</si>
  <si>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</si>
  <si>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</si>
  <si>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</si>
  <si>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</si>
  <si>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</si>
  <si>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</si>
  <si>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</si>
  <si>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</si>
  <si>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</si>
  <si>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</si>
  <si>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</si>
  <si>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</si>
  <si>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</si>
  <si>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</si>
  <si>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</si>
  <si>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</si>
  <si>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</si>
  <si>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</si>
  <si>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</si>
  <si>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</si>
  <si>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</si>
  <si>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</si>
  <si>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</si>
  <si>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</si>
  <si>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</si>
  <si>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</si>
  <si>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</si>
  <si>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</si>
  <si>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</si>
  <si>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</si>
  <si>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</si>
  <si>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</si>
  <si>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</si>
  <si>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</si>
  <si>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</si>
  <si>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</si>
  <si>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</si>
  <si>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</si>
  <si>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</si>
  <si>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</si>
  <si>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</si>
  <si>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</si>
  <si>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</si>
  <si>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</si>
  <si>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</si>
  <si>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</si>
  <si>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</si>
  <si>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</si>
  <si>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</si>
  <si>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</si>
  <si>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</si>
  <si>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</si>
  <si>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</si>
  <si>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</si>
  <si>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</si>
  <si>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</si>
  <si>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</si>
  <si>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</si>
  <si>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</si>
  <si>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</si>
  <si>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</si>
  <si>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</si>
  <si>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</si>
  <si>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</si>
  <si>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</si>
  <si>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</si>
  <si>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</si>
  <si>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</si>
  <si>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</si>
  <si>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</si>
  <si>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</si>
  <si>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</si>
  <si>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</si>
  <si>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</si>
  <si>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</si>
  <si>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</si>
  <si>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</si>
  <si>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</si>
  <si>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</si>
  <si>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</si>
  <si>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</si>
  <si>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</si>
  <si>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</si>
  <si>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</si>
  <si>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</si>
  <si>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</si>
  <si>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</si>
  <si>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</si>
  <si>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</si>
  <si>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</si>
  <si>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</si>
  <si>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</si>
  <si>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</si>
  <si>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</si>
  <si>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</si>
  <si>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</si>
  <si>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</si>
  <si>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</si>
  <si>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</si>
  <si>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</si>
  <si>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</si>
  <si>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</si>
  <si>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</si>
  <si>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</si>
  <si>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</si>
  <si>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</si>
  <si>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</si>
  <si>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</si>
  <si>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</si>
  <si>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</si>
  <si>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</si>
  <si>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</si>
  <si>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</si>
  <si>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</si>
  <si>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</si>
  <si>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</si>
  <si>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</si>
  <si>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</si>
  <si>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</si>
  <si>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</si>
  <si>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</si>
  <si>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</si>
  <si>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</si>
  <si>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</si>
  <si>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</si>
  <si>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</si>
  <si>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</si>
  <si>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</si>
  <si>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</si>
  <si>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</si>
  <si>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</si>
  <si>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</si>
  <si>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</si>
  <si>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</si>
  <si>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</si>
  <si>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</si>
  <si>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</si>
  <si>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</si>
  <si>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</si>
  <si>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</si>
  <si>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</si>
  <si>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</si>
  <si>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</si>
  <si>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</si>
  <si>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</si>
  <si>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</si>
  <si>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</si>
  <si>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</si>
  <si>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</si>
  <si>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</si>
  <si>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</si>
  <si>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</si>
  <si>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</si>
  <si>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</si>
  <si>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</si>
  <si>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</si>
  <si>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</si>
  <si>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</si>
  <si>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</si>
  <si>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</si>
  <si>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</si>
  <si>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</si>
  <si>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</si>
  <si>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</si>
  <si>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</si>
  <si>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</si>
  <si>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</si>
  <si>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</si>
  <si>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</si>
  <si>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</si>
  <si>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</si>
  <si>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</si>
  <si>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</si>
  <si>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</si>
  <si>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</si>
  <si>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</si>
  <si>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</si>
  <si>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</si>
  <si>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</si>
  <si>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</si>
  <si>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</si>
  <si>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</si>
  <si>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</si>
  <si>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</si>
  <si>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</si>
  <si>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</si>
  <si>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</si>
  <si>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</si>
  <si>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</si>
  <si>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</si>
  <si>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</si>
  <si>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</si>
  <si>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</si>
  <si>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</si>
  <si>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</si>
  <si>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</si>
  <si>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</si>
  <si>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</si>
  <si>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</si>
  <si>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</si>
  <si>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</si>
  <si>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</si>
  <si>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</si>
  <si>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</si>
  <si>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</si>
  <si>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</si>
  <si>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</si>
  <si>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</si>
  <si>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</si>
  <si>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</si>
  <si>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</si>
  <si>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</si>
  <si>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</si>
  <si>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</si>
  <si>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</si>
  <si>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</si>
  <si>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</si>
  <si>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</si>
  <si>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</si>
  <si>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</si>
  <si>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</si>
  <si>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</si>
  <si>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</si>
  <si>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</si>
  <si>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</si>
  <si>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</si>
  <si>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</si>
  <si>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</si>
  <si>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</si>
  <si>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</si>
  <si>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</si>
  <si>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</si>
  <si>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</si>
  <si>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</si>
  <si>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</si>
  <si>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</si>
  <si>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</si>
  <si>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</si>
  <si>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</si>
  <si>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</si>
  <si>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</si>
  <si>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</si>
  <si>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</si>
  <si>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</si>
  <si>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</si>
  <si>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</si>
  <si>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</si>
  <si>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</si>
  <si>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</si>
  <si>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</si>
  <si>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</si>
  <si>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</si>
  <si>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</si>
  <si>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</si>
  <si>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</si>
  <si>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</si>
  <si>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</si>
  <si>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</si>
  <si>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</si>
  <si>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</si>
  <si>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</si>
  <si>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</si>
  <si>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</si>
  <si>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</si>
  <si>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</si>
  <si>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</si>
  <si>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</si>
  <si>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</si>
  <si>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</si>
  <si>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</si>
  <si>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</si>
  <si>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</si>
  <si>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</si>
  <si>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</si>
  <si>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</si>
  <si>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</si>
  <si>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</si>
  <si>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</si>
  <si>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</si>
  <si>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</si>
  <si>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</si>
  <si>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</si>
  <si>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</si>
  <si>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</si>
  <si>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</si>
  <si>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</si>
  <si>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</si>
  <si>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</si>
  <si>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</si>
  <si>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</si>
  <si>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</si>
  <si>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</si>
  <si>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</si>
  <si>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</si>
  <si>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</si>
  <si>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</si>
  <si>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</si>
  <si>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</si>
  <si>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</si>
  <si>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</si>
  <si>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</si>
  <si>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</si>
  <si>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</si>
  <si>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</si>
  <si>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</si>
  <si>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</si>
  <si>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</si>
  <si>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</si>
  <si>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</si>
  <si>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</si>
  <si>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</si>
  <si>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</si>
  <si>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</si>
  <si>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</si>
  <si>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</si>
  <si>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</si>
  <si>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</si>
  <si>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</si>
  <si>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</si>
  <si>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</si>
  <si>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</si>
  <si>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</si>
  <si>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</si>
  <si>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</si>
  <si>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</si>
  <si>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</si>
  <si>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</si>
  <si>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</si>
  <si>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</si>
  <si>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</si>
  <si>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</si>
  <si>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</si>
  <si>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</si>
  <si>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</si>
  <si>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</si>
  <si>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</si>
  <si>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</si>
  <si>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</si>
  <si>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</si>
  <si>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</si>
  <si>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</si>
  <si>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</si>
  <si>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</si>
  <si>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</si>
  <si>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</si>
  <si>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</si>
  <si>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</si>
  <si>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</si>
  <si>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</si>
  <si>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</si>
  <si>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</si>
  <si>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</si>
  <si>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</si>
  <si>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</si>
  <si>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</si>
  <si>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</si>
  <si>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</si>
  <si>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</si>
  <si>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</si>
  <si>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</si>
  <si>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</si>
  <si>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</si>
  <si>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</si>
  <si>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</si>
  <si>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</si>
  <si>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</si>
  <si>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</si>
  <si>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</si>
  <si>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</si>
  <si>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</si>
  <si>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</si>
  <si>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</si>
  <si>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</si>
  <si>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</si>
  <si>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</si>
  <si>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</si>
  <si>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</si>
  <si>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</si>
  <si>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</si>
  <si>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</si>
  <si>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</si>
  <si>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</si>
  <si>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</si>
  <si>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</si>
  <si>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</si>
  <si>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</si>
  <si>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</si>
  <si>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</si>
  <si>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</si>
  <si>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</si>
  <si>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</si>
  <si>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</si>
  <si>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</si>
  <si>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</si>
  <si>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</si>
  <si>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</si>
  <si>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</si>
  <si>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</si>
  <si>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</si>
  <si>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</si>
  <si>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</si>
  <si>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</si>
  <si>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</si>
  <si>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</si>
  <si>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</si>
  <si>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</si>
  <si>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</si>
  <si>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</si>
  <si>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</si>
  <si>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</si>
  <si>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</si>
  <si>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</si>
  <si>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</si>
  <si>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</si>
  <si>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</si>
  <si>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</si>
  <si>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</si>
  <si>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</si>
  <si>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</si>
  <si>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</si>
  <si>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</si>
  <si>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</si>
  <si>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</si>
  <si>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</si>
  <si>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</si>
  <si>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</si>
  <si>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</si>
  <si>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</si>
  <si>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</si>
  <si>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</si>
  <si>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</si>
  <si>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</si>
  <si>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</si>
  <si>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</si>
  <si>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</si>
  <si>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</si>
  <si>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</si>
  <si>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</si>
  <si>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</si>
  <si>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</si>
  <si>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</si>
  <si>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</si>
  <si>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</si>
  <si>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</si>
  <si>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</si>
  <si>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</si>
  <si>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</si>
  <si>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</si>
  <si>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</si>
  <si>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</si>
  <si>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</si>
  <si>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</si>
  <si>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</si>
  <si>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</si>
  <si>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</si>
  <si>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</si>
  <si>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</si>
  <si>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</si>
  <si>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</si>
  <si>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</si>
  <si>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</si>
  <si>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</si>
  <si>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</si>
  <si>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</si>
  <si>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</si>
  <si>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</si>
  <si>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</si>
  <si>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</si>
  <si>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</si>
  <si>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</si>
  <si>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</si>
  <si>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</si>
  <si>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</si>
  <si>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</si>
  <si>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</si>
  <si>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</si>
  <si>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</si>
  <si>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</si>
  <si>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</si>
  <si>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</si>
  <si>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</si>
  <si>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</si>
  <si>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</si>
  <si>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</si>
  <si>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</si>
  <si>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</si>
  <si>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</si>
  <si>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</si>
  <si>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</si>
  <si>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</si>
  <si>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</si>
  <si>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</si>
  <si>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</si>
  <si>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</si>
  <si>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</si>
  <si>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</si>
  <si>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</si>
  <si>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</si>
  <si>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</si>
  <si>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</si>
  <si>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</si>
  <si>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</si>
  <si>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</si>
  <si>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</si>
  <si>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</si>
  <si>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</si>
  <si>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</si>
  <si>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</si>
  <si>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</si>
  <si>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</si>
  <si>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</si>
  <si>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</si>
  <si>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</si>
  <si>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</si>
  <si>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</si>
  <si>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</si>
  <si>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</si>
  <si>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</si>
  <si>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</si>
  <si>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</si>
  <si>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</si>
  <si>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</si>
  <si>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</si>
  <si>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</si>
  <si>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</si>
  <si>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</si>
  <si>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</si>
  <si>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</si>
  <si>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</si>
  <si>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</si>
  <si>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</si>
  <si>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</si>
  <si>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</si>
  <si>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</si>
  <si>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</si>
  <si>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</si>
  <si>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</si>
  <si>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</si>
  <si>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</si>
  <si>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</si>
  <si>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</si>
  <si>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</si>
  <si>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</si>
  <si>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</si>
  <si>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</si>
  <si>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</si>
  <si>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</si>
  <si>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</si>
  <si>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</si>
  <si>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</si>
  <si>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</si>
  <si>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</si>
  <si>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</si>
  <si>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</si>
  <si>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</si>
  <si>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</si>
  <si>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</si>
  <si>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</si>
  <si>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</si>
  <si>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</si>
  <si>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</si>
  <si>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</si>
  <si>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</si>
  <si>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</si>
  <si>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</si>
  <si>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</si>
  <si>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</si>
  <si>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</si>
  <si>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</si>
  <si>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</si>
  <si>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</si>
  <si>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</si>
  <si>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</si>
  <si>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</si>
  <si>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</si>
  <si>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</si>
  <si>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</si>
  <si>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</si>
  <si>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</si>
  <si>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</si>
  <si>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</si>
  <si>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</si>
  <si>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</si>
  <si>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</si>
  <si>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</si>
  <si>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</si>
  <si>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</si>
  <si>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</si>
  <si>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</si>
  <si>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</si>
  <si>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</si>
  <si>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</si>
  <si>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</si>
  <si>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</si>
  <si>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</si>
  <si>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</si>
  <si>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</si>
  <si>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</si>
  <si>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</si>
  <si>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</si>
  <si>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</si>
  <si>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</si>
  <si>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</si>
  <si>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</si>
  <si>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</si>
  <si>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</si>
  <si>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</si>
  <si>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</si>
  <si>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</si>
  <si>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</si>
  <si>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</si>
  <si>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</si>
  <si>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</si>
  <si>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</si>
  <si>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</si>
  <si>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</si>
  <si>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</si>
  <si>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</si>
  <si>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</si>
  <si>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</si>
  <si>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</si>
  <si>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</si>
  <si>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</si>
  <si>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</si>
  <si>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</si>
  <si>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</si>
  <si>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</si>
  <si>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</si>
  <si>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</si>
  <si>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</si>
  <si>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</si>
  <si>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</si>
  <si>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</si>
  <si>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</si>
  <si>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</si>
  <si>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</si>
  <si>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</si>
  <si>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</si>
  <si>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</si>
  <si>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</si>
  <si>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</si>
  <si>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</si>
  <si>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</si>
  <si>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</si>
  <si>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</si>
  <si>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</si>
  <si>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</si>
  <si>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</si>
  <si>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</si>
  <si>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</si>
  <si>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</si>
  <si>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</si>
  <si>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</si>
  <si>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</si>
  <si>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</si>
  <si>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</si>
  <si>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</si>
  <si>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</si>
  <si>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</si>
  <si>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</si>
  <si>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</si>
  <si>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</si>
  <si>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</si>
  <si>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</si>
  <si>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</si>
  <si>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</si>
  <si>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</si>
  <si>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</si>
  <si>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</si>
  <si>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</si>
  <si>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</si>
  <si>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</si>
  <si>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</si>
  <si>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</si>
  <si>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</si>
  <si>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</si>
  <si>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</si>
  <si>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</si>
  <si>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</si>
  <si>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</si>
  <si>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</si>
  <si>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</si>
  <si>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</si>
  <si>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</si>
  <si>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</si>
  <si>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</si>
  <si>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</si>
  <si>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</si>
  <si>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</si>
  <si>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</si>
  <si>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</si>
  <si>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</si>
  <si>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</si>
  <si>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</si>
  <si>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</si>
  <si>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</si>
  <si>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</si>
  <si>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</si>
  <si>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</si>
  <si>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</si>
  <si>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</si>
  <si>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</si>
  <si>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</si>
  <si>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</si>
  <si>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</si>
  <si>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</si>
  <si>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</si>
  <si>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</si>
  <si>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</si>
  <si>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</si>
  <si>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</si>
  <si>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</si>
  <si>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</si>
  <si>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</si>
  <si>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</si>
  <si>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</si>
  <si>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</si>
  <si>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</si>
  <si>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</si>
  <si>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</si>
  <si>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</si>
  <si>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</si>
  <si>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</si>
  <si>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</si>
  <si>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</si>
  <si>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</si>
  <si>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</si>
  <si>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</si>
  <si>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</si>
  <si>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</si>
  <si>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</si>
  <si>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</si>
  <si>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</si>
  <si>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</si>
  <si>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</si>
  <si>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</si>
  <si>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</si>
  <si>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</si>
  <si>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</si>
  <si>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</si>
  <si>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</si>
  <si>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</si>
  <si>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</si>
  <si>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</si>
  <si>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</si>
  <si>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</si>
  <si>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</si>
  <si>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</si>
  <si>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</si>
  <si>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</si>
  <si>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</si>
  <si>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</si>
  <si>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</si>
  <si>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</si>
  <si>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</si>
  <si>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</si>
  <si>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</si>
  <si>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</si>
  <si>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</si>
  <si>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</si>
  <si>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</si>
  <si>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</si>
  <si>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</si>
  <si>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</si>
  <si>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</si>
  <si>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</si>
  <si>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</si>
  <si>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</si>
  <si>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</si>
  <si>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</si>
  <si>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</si>
  <si>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</si>
  <si>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</si>
  <si>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</si>
  <si>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</si>
  <si>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</si>
  <si>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</si>
  <si>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</si>
  <si>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</si>
  <si>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</si>
  <si>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</si>
  <si>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</si>
  <si>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</si>
  <si>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</si>
  <si>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</si>
  <si>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</si>
  <si>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</si>
  <si>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</si>
  <si>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</si>
  <si>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</si>
  <si>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</si>
  <si>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</si>
  <si>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</si>
  <si>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</si>
  <si>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</si>
  <si>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</si>
  <si>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</si>
  <si>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</si>
  <si>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</si>
  <si>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</si>
  <si>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</si>
  <si>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</si>
  <si>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</si>
  <si>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</si>
  <si>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</si>
  <si>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</si>
  <si>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</si>
  <si>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</si>
  <si>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</si>
  <si>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</si>
  <si>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</si>
  <si>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</si>
  <si>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</si>
  <si>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</si>
  <si>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</si>
  <si>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</si>
  <si>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</si>
  <si>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</si>
  <si>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</si>
  <si>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</si>
  <si>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</si>
  <si>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</si>
  <si>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</si>
  <si>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</si>
  <si>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</si>
  <si>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</si>
  <si>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</si>
  <si>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</si>
  <si>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</si>
  <si>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</si>
  <si>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</si>
  <si>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</si>
  <si>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</si>
  <si>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</si>
  <si>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</si>
  <si>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</si>
  <si>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</si>
  <si>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</si>
  <si>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</si>
  <si>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</si>
  <si>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</si>
  <si>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</si>
  <si>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</si>
  <si>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</si>
  <si>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</si>
  <si>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</si>
  <si>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</si>
  <si>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</si>
  <si>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</si>
  <si>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</si>
  <si>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</si>
  <si>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</si>
  <si>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</si>
  <si>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</si>
  <si>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</si>
  <si>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</si>
  <si>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</si>
  <si>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</si>
  <si>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</si>
  <si>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</si>
  <si>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</si>
  <si>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</si>
  <si>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</si>
  <si>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</si>
  <si>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</si>
  <si>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</si>
  <si>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</si>
  <si>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</si>
  <si>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</si>
  <si>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</si>
  <si>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</si>
  <si>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</si>
  <si>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</si>
  <si>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</si>
  <si>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</si>
  <si>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</si>
  <si>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</si>
  <si>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</si>
  <si>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</si>
  <si>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</si>
  <si>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</si>
  <si>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</si>
  <si>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</si>
  <si>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</si>
  <si>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</si>
  <si>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</si>
  <si>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</si>
  <si>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</si>
  <si>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</si>
  <si>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</si>
  <si>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</si>
  <si>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</si>
  <si>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</si>
  <si>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</si>
  <si>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</si>
  <si>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</si>
  <si>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</si>
  <si>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</si>
  <si>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</si>
  <si>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</si>
  <si>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</si>
  <si>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</si>
  <si>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</si>
  <si>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</si>
  <si>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</si>
  <si>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</si>
  <si>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</si>
  <si>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</si>
  <si>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</si>
  <si>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</si>
  <si>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</si>
  <si>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</si>
  <si>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</si>
  <si>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</si>
  <si>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</si>
  <si>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</si>
  <si>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</si>
  <si>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</si>
  <si>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</si>
  <si>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</si>
  <si>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</si>
  <si>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</si>
  <si>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</si>
  <si>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</si>
  <si>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</si>
  <si>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</si>
  <si>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</si>
  <si>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</si>
  <si>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</si>
  <si>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</si>
  <si>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</si>
  <si>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</si>
  <si>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</si>
  <si>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</si>
  <si>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</si>
  <si>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</si>
  <si>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</si>
  <si>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</si>
  <si>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</si>
  <si>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</si>
  <si>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</si>
  <si>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</si>
  <si>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</si>
  <si>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</si>
  <si>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</si>
  <si>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</si>
  <si>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</si>
  <si>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</si>
  <si>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</si>
  <si>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</si>
  <si>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</si>
  <si>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</si>
  <si>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</si>
  <si>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</si>
  <si>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</si>
  <si>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</si>
  <si>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</si>
  <si>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</si>
  <si>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</si>
  <si>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</si>
  <si>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</si>
  <si>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</si>
  <si>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</si>
  <si>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</si>
  <si>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</si>
  <si>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</si>
  <si>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</si>
  <si>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</si>
  <si>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</si>
  <si>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</si>
  <si>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</si>
  <si>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</si>
  <si>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</si>
  <si>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</si>
  <si>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</si>
  <si>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</si>
  <si>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</si>
  <si>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</si>
  <si>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</si>
  <si>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</si>
  <si>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</si>
  <si>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</si>
  <si>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</si>
  <si>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</si>
  <si>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</si>
  <si>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</si>
  <si>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</si>
  <si>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</si>
  <si>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</si>
  <si>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</si>
  <si>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</si>
  <si>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</si>
  <si>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</si>
  <si>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</si>
  <si>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</si>
  <si>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</si>
  <si>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</si>
  <si>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</si>
  <si>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</si>
  <si>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</si>
  <si>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</si>
  <si>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</si>
  <si>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</si>
  <si>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</si>
  <si>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</si>
  <si>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</si>
  <si>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</si>
  <si>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</si>
  <si>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</si>
  <si>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</si>
  <si>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</si>
  <si>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</si>
  <si>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</si>
  <si>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</si>
  <si>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</si>
  <si>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</si>
  <si>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</si>
  <si>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</si>
  <si>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</si>
  <si>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</si>
  <si>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</si>
  <si>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</si>
  <si>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</si>
  <si>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</si>
  <si>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</si>
  <si>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</si>
  <si>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</si>
  <si>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</si>
  <si>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</si>
  <si>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</si>
  <si>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</si>
  <si>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</si>
  <si>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</si>
  <si>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</si>
  <si>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</si>
  <si>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</si>
  <si>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</si>
  <si>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</si>
  <si>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</si>
  <si>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</si>
  <si>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</si>
  <si>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</si>
  <si>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</si>
  <si>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</si>
  <si>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</si>
  <si>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</si>
  <si>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</si>
  <si>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</si>
  <si>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</si>
  <si>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</si>
  <si>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</si>
  <si>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</si>
  <si>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</si>
  <si>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</si>
  <si>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</si>
  <si>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</si>
  <si>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</si>
  <si>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</si>
  <si>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</si>
  <si>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</si>
  <si>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</si>
  <si>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</si>
  <si>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</si>
  <si>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</si>
  <si>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</si>
  <si>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</si>
  <si>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</si>
  <si>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</si>
  <si>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</si>
  <si>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</si>
  <si>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</si>
  <si>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</si>
  <si>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</si>
  <si>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</si>
  <si>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</si>
  <si>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</si>
  <si>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</si>
  <si>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</si>
  <si>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</si>
  <si>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</si>
  <si>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</si>
  <si>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</si>
  <si>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</si>
  <si>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</si>
  <si>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</si>
  <si>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</si>
  <si>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</si>
  <si>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</si>
  <si>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</si>
  <si>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</si>
  <si>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</si>
  <si>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</si>
  <si>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</si>
  <si>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</si>
  <si>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</si>
  <si>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</si>
  <si>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</si>
  <si>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</si>
  <si>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</si>
  <si>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</si>
  <si>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</si>
  <si>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</si>
  <si>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</si>
  <si>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</si>
  <si>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</si>
  <si>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</si>
  <si>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</si>
  <si>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</si>
  <si>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</si>
  <si>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</si>
  <si>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</si>
  <si>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</si>
  <si>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</si>
  <si>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</si>
  <si>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</si>
  <si>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</si>
  <si>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</si>
  <si>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</si>
  <si>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</si>
  <si>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</si>
  <si>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</si>
  <si>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</si>
  <si>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</si>
  <si>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</si>
  <si>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</si>
  <si>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</si>
  <si>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</si>
  <si>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</si>
  <si>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</si>
  <si>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</si>
  <si>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</si>
  <si>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</si>
  <si>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</si>
  <si>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</si>
  <si>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</si>
  <si>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</si>
  <si>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</si>
  <si>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</si>
  <si>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</si>
  <si>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</si>
  <si>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</si>
  <si>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</si>
  <si>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</si>
  <si>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</si>
  <si>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</si>
  <si>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</si>
  <si>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</si>
  <si>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</si>
  <si>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</si>
  <si>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</si>
  <si>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</si>
  <si>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</si>
  <si>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</si>
  <si>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</si>
  <si>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</si>
  <si>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</si>
  <si>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</si>
  <si>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</si>
  <si>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</si>
  <si>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</si>
  <si>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</si>
  <si>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</si>
  <si>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</si>
  <si>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</si>
  <si>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</si>
  <si>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</si>
  <si>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</si>
  <si>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</si>
  <si>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</si>
  <si>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</si>
  <si>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</si>
  <si>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</si>
  <si>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</si>
  <si>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</si>
  <si>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</si>
  <si>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</si>
  <si>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</si>
  <si>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</si>
  <si>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</si>
  <si>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</si>
  <si>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</si>
  <si>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</si>
  <si>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</si>
  <si>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</si>
  <si>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</si>
  <si>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</si>
  <si>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</si>
  <si>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</si>
  <si>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</si>
  <si>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</si>
  <si>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</si>
  <si>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</si>
  <si>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</si>
  <si>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</si>
  <si>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</si>
  <si>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</si>
  <si>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</si>
  <si>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</si>
  <si>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</si>
  <si>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</si>
  <si>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</si>
  <si>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</si>
  <si>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</si>
  <si>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</si>
  <si>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</si>
  <si>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</si>
  <si>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</si>
  <si>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</si>
  <si>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</si>
  <si>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</si>
  <si>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</si>
  <si>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</si>
  <si>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</si>
  <si>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</si>
  <si>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</si>
  <si>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</si>
  <si>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</si>
  <si>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</si>
  <si>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</si>
  <si>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</si>
  <si>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</si>
  <si>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</si>
  <si>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</si>
  <si>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</si>
  <si>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</si>
  <si>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</si>
  <si>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</si>
  <si>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</si>
  <si>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</si>
  <si>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</si>
  <si>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</si>
  <si>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</si>
  <si>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</si>
  <si>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</si>
  <si>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</si>
  <si>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</si>
  <si>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</si>
  <si>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</si>
  <si>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</si>
  <si>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</si>
  <si>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</si>
  <si>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</si>
  <si>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</si>
  <si>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</si>
  <si>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</si>
  <si>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</si>
  <si>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</si>
  <si>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</si>
  <si>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</si>
  <si>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</si>
  <si>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</si>
  <si>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</si>
  <si>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</si>
  <si>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</si>
  <si>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</si>
  <si>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</si>
  <si>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</si>
  <si>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</si>
  <si>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</si>
  <si>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</si>
  <si>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</si>
  <si>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</si>
  <si>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</si>
  <si>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</si>
  <si>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</si>
  <si>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</si>
  <si>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</si>
  <si>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</si>
  <si>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</si>
  <si>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</si>
  <si>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</si>
  <si>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</si>
  <si>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</si>
  <si>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</si>
  <si>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</si>
  <si>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</si>
  <si>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</si>
  <si>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</si>
  <si>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</si>
  <si>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</si>
  <si>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</si>
  <si>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</si>
  <si>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</si>
  <si>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</si>
  <si>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</si>
  <si>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</si>
  <si>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</si>
  <si>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</si>
  <si>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</si>
  <si>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</si>
  <si>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</si>
  <si>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</si>
  <si>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</si>
  <si>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</si>
  <si>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</si>
  <si>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</si>
  <si>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</si>
  <si>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</si>
  <si>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</si>
  <si>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</si>
  <si>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</si>
  <si>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</si>
  <si>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</si>
  <si>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</si>
  <si>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</si>
  <si>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</si>
  <si>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</si>
  <si>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</si>
  <si>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</si>
  <si>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</si>
  <si>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</si>
  <si>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</si>
  <si>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</si>
  <si>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</si>
  <si>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</si>
  <si>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</si>
  <si>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</si>
  <si>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</si>
  <si>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</si>
  <si>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</si>
  <si>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</si>
  <si>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</si>
  <si>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</si>
  <si>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</si>
  <si>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</si>
  <si>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</si>
  <si>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</si>
  <si>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</si>
  <si>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</si>
  <si>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</si>
  <si>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</si>
  <si>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</si>
  <si>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</si>
  <si>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</si>
  <si>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</si>
  <si>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</si>
  <si>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</si>
  <si>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</si>
  <si>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</si>
  <si>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</si>
  <si>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</si>
  <si>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</si>
  <si>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</si>
  <si>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</si>
  <si>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</si>
  <si>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</si>
  <si>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</si>
  <si>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</si>
  <si>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</si>
  <si>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</si>
  <si>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</si>
  <si>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</si>
  <si>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</si>
  <si>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</si>
  <si>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</si>
  <si>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</si>
  <si>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</si>
  <si>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</si>
  <si>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</si>
  <si>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</si>
  <si>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</si>
  <si>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</si>
  <si>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</si>
  <si>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</si>
  <si>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</si>
  <si>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</si>
  <si>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</si>
  <si>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</si>
  <si>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</si>
  <si>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</si>
  <si>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</si>
  <si>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</si>
  <si>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</si>
  <si>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</si>
  <si>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</si>
  <si>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</si>
  <si>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</si>
  <si>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</si>
  <si>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</si>
  <si>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</si>
  <si>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</si>
  <si>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</si>
  <si>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</si>
  <si>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</si>
  <si>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</si>
  <si>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</si>
  <si>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</si>
  <si>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</si>
  <si>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</si>
  <si>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</si>
  <si>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</si>
  <si>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</si>
  <si>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</si>
  <si>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</si>
  <si>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</si>
  <si>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</si>
  <si>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</si>
  <si>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</si>
  <si>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</si>
  <si>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</si>
  <si>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</si>
  <si>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</si>
  <si>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</si>
  <si>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</si>
  <si>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</si>
  <si>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</si>
  <si>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</si>
  <si>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</si>
  <si>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</si>
  <si>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</si>
  <si>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</si>
  <si>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</si>
  <si>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</si>
  <si>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</si>
  <si>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</si>
  <si>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</si>
  <si>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</si>
  <si>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</si>
  <si>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</si>
  <si>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</si>
  <si>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</si>
  <si>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</si>
  <si>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</si>
  <si>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</si>
  <si>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</si>
  <si>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</si>
  <si>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</si>
  <si>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</si>
  <si>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</si>
  <si>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</si>
  <si>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</si>
  <si>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</si>
  <si>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</si>
  <si>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</si>
  <si>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</si>
  <si>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</si>
  <si>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</si>
  <si>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</si>
  <si>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</si>
  <si>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</si>
  <si>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</si>
  <si>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</si>
  <si>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</si>
  <si>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</si>
  <si>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</si>
  <si>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</si>
  <si>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</si>
  <si>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</si>
  <si>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</si>
  <si>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</si>
  <si>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</si>
  <si>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</si>
  <si>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</si>
  <si>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</si>
  <si>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</si>
  <si>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</si>
  <si>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</si>
  <si>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</si>
  <si>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</si>
  <si>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</si>
  <si>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</si>
  <si>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</si>
  <si>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</si>
  <si>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</si>
  <si>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</si>
  <si>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</si>
  <si>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</si>
  <si>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</si>
  <si>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</si>
  <si>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</si>
  <si>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</si>
  <si>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</si>
  <si>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</si>
  <si>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</si>
  <si>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</si>
  <si>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</si>
  <si>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</si>
  <si>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</si>
  <si>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</si>
  <si>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</si>
  <si>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</si>
  <si>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</si>
  <si>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</si>
  <si>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</si>
  <si>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</si>
  <si>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</si>
  <si>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</si>
  <si>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</si>
  <si>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</si>
  <si>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</si>
  <si>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</si>
  <si>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</si>
  <si>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</si>
  <si>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</si>
  <si>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</si>
  <si>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</si>
  <si>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</si>
  <si>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</si>
  <si>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</si>
  <si>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</si>
  <si>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</si>
  <si>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</si>
  <si>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</si>
  <si>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</si>
  <si>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</si>
  <si>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</si>
  <si>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</si>
  <si>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</si>
  <si>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</si>
  <si>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</si>
  <si>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</si>
  <si>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</si>
  <si>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</si>
  <si>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</si>
  <si>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</si>
  <si>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</si>
  <si>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</si>
  <si>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</si>
  <si>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</si>
  <si>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</si>
  <si>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</si>
  <si>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</si>
  <si>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</si>
  <si>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</si>
  <si>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</si>
  <si>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</si>
  <si>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</si>
  <si>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</si>
  <si>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</si>
  <si>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</si>
  <si>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</si>
  <si>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</si>
  <si>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</si>
  <si>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</si>
  <si>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</si>
  <si>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</si>
  <si>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</si>
  <si>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</si>
  <si>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</si>
  <si>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</si>
  <si>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</si>
  <si>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</si>
  <si>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</si>
  <si>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</si>
  <si>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</si>
  <si>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</si>
  <si>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</si>
  <si>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</si>
  <si>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</si>
  <si>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</si>
  <si>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</si>
  <si>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</si>
  <si>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</si>
  <si>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</si>
  <si>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</si>
  <si>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</si>
  <si>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</si>
  <si>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</si>
  <si>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</si>
  <si>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</si>
  <si>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</si>
  <si>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</si>
  <si>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</si>
  <si>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</si>
  <si>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</si>
  <si>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</si>
  <si>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</si>
  <si>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</si>
  <si>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</si>
  <si>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</si>
  <si>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</si>
  <si>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</si>
  <si>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</si>
  <si>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</si>
  <si>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</si>
  <si>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</si>
  <si>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</si>
  <si>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</si>
  <si>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</si>
  <si>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</si>
  <si>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</si>
  <si>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</si>
  <si>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</si>
  <si>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</si>
  <si>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</si>
  <si>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</si>
  <si>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</si>
  <si>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</si>
  <si>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</si>
  <si>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</si>
  <si>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</si>
  <si>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</si>
  <si>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</si>
  <si>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</si>
  <si>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</si>
  <si>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</si>
  <si>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</si>
  <si>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</si>
  <si>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</si>
  <si>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</si>
  <si>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</si>
  <si>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</si>
  <si>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</si>
  <si>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</si>
  <si>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</si>
  <si>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</si>
  <si>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</si>
  <si>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</si>
  <si>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</si>
  <si>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</si>
  <si>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</si>
  <si>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</si>
  <si>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</si>
  <si>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</si>
  <si>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</si>
  <si>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</si>
  <si>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</si>
  <si>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</si>
  <si>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</si>
  <si>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</si>
  <si>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</si>
  <si>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</si>
  <si>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</si>
  <si>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</si>
  <si>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</si>
  <si>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</si>
  <si>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</si>
  <si>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</si>
  <si>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</si>
  <si>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</si>
  <si>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</si>
  <si>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</si>
  <si>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</si>
  <si>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</si>
  <si>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</si>
  <si>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</si>
  <si>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</si>
  <si>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</si>
  <si>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</si>
  <si>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</si>
  <si>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</si>
  <si>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</si>
  <si>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</si>
  <si>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</si>
  <si>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</si>
  <si>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</si>
  <si>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</si>
  <si>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</si>
  <si>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</si>
  <si>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</si>
  <si>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</si>
  <si>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</si>
  <si>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</si>
  <si>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</si>
  <si>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</si>
  <si>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</si>
  <si>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</si>
  <si>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</si>
  <si>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</si>
  <si>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</si>
  <si>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</si>
  <si>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</si>
  <si>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</si>
  <si>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</si>
  <si>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</si>
  <si>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</si>
  <si>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</si>
  <si>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</si>
  <si>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</si>
  <si>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</si>
  <si>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</si>
  <si>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</si>
  <si>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</si>
  <si>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</si>
  <si>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</si>
  <si>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</si>
  <si>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</si>
  <si>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</si>
  <si>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</si>
  <si>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</si>
  <si>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</si>
  <si>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</si>
  <si>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</si>
  <si>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</si>
  <si>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</si>
  <si>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</si>
  <si>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</si>
  <si>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</si>
  <si>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</si>
  <si>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</si>
  <si>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</si>
  <si>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</si>
  <si>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</si>
  <si>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</si>
  <si>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</si>
  <si>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</si>
  <si>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</si>
  <si>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</si>
  <si>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</si>
  <si>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</si>
  <si>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</si>
  <si>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</si>
  <si>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</si>
  <si>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</si>
  <si>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</si>
  <si>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</si>
  <si>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</si>
  <si>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</si>
  <si>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</si>
  <si>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</si>
  <si>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</si>
  <si>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</si>
  <si>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</si>
  <si>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</si>
  <si>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</si>
  <si>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</si>
  <si>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</si>
  <si>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</si>
  <si>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</si>
  <si>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</si>
  <si>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</si>
  <si>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</si>
  <si>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</si>
  <si>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</si>
  <si>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</si>
  <si>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</si>
  <si>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</si>
  <si>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</si>
  <si>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</si>
  <si>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</si>
  <si>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</si>
  <si>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</si>
  <si>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</si>
  <si>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</si>
  <si>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</si>
  <si>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</si>
  <si>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</si>
  <si>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</si>
  <si>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</si>
  <si>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</si>
  <si>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</si>
  <si>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</si>
  <si>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</si>
  <si>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</si>
  <si>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</si>
  <si>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</si>
  <si>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</si>
  <si>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</si>
  <si>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</si>
  <si>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</si>
  <si>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</si>
  <si>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</si>
  <si>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</si>
  <si>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</si>
  <si>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</si>
  <si>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</si>
  <si>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</si>
  <si>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</si>
  <si>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</si>
  <si>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</si>
  <si>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</si>
  <si>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</si>
  <si>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</si>
  <si>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</si>
  <si>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</si>
  <si>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</si>
  <si>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</si>
  <si>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</si>
  <si>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</si>
  <si>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</si>
  <si>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</si>
  <si>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</si>
  <si>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</si>
  <si>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</si>
  <si>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</si>
  <si>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</si>
  <si>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</si>
  <si>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</si>
  <si>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</si>
  <si>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</si>
  <si>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</si>
  <si>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</si>
  <si>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</si>
  <si>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</si>
  <si>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</si>
  <si>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</si>
  <si>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</si>
  <si>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</si>
  <si>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</si>
  <si>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</si>
  <si>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</si>
  <si>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</si>
  <si>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</si>
  <si>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</si>
  <si>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</si>
  <si>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</si>
  <si>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</si>
  <si>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</si>
  <si>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</si>
  <si>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</si>
  <si>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</si>
  <si>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</si>
  <si>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</si>
  <si>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</si>
  <si>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</si>
  <si>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</si>
  <si>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</si>
  <si>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</si>
  <si>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</si>
  <si>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</si>
  <si>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</si>
  <si>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</si>
  <si>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</si>
  <si>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</si>
  <si>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</si>
  <si>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</si>
  <si>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</si>
  <si>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</si>
  <si>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</si>
  <si>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</si>
  <si>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</si>
  <si>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</si>
  <si>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</si>
  <si>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</si>
  <si>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</si>
  <si>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</si>
  <si>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</si>
  <si>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</si>
  <si>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</si>
  <si>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</si>
  <si>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</si>
  <si>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</si>
  <si>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</si>
  <si>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</si>
  <si>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</si>
  <si>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</si>
  <si>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</si>
  <si>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</si>
  <si>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</si>
  <si>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</si>
  <si>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</si>
  <si>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</si>
  <si>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</si>
  <si>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</si>
  <si>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</si>
  <si>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</si>
  <si>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</si>
  <si>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</si>
  <si>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</si>
  <si>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</si>
  <si>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</si>
  <si>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</si>
  <si>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</si>
  <si>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</si>
  <si>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</si>
  <si>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</si>
  <si>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</si>
  <si>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</si>
  <si>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</si>
  <si>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</si>
  <si>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</si>
  <si>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</si>
  <si>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</si>
  <si>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</si>
  <si>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</si>
  <si>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</si>
  <si>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</si>
  <si>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</si>
  <si>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</si>
  <si>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</si>
  <si>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</si>
  <si>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</si>
  <si>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</si>
  <si>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</si>
  <si>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</si>
  <si>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</si>
  <si>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</si>
  <si>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</si>
  <si>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</si>
  <si>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</si>
  <si>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</si>
  <si>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</si>
  <si>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</si>
  <si>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</si>
  <si>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</si>
  <si>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</si>
  <si>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</si>
  <si>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</si>
  <si>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</si>
  <si>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</si>
  <si>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</si>
  <si>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</si>
  <si>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</si>
  <si>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</si>
  <si>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</si>
  <si>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</si>
  <si>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</si>
  <si>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</si>
  <si>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</si>
  <si>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</si>
  <si>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</si>
  <si>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</si>
  <si>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</si>
  <si>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</si>
  <si>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</si>
  <si>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</si>
  <si>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</si>
  <si>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</si>
  <si>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</si>
  <si>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</si>
  <si>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</si>
  <si>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</si>
  <si>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</si>
  <si>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</si>
  <si>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</si>
  <si>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</si>
  <si>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</si>
  <si>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</si>
  <si>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</si>
  <si>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</si>
  <si>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</si>
  <si>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</si>
  <si>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</si>
  <si>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</si>
  <si>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</si>
  <si>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</si>
  <si>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</si>
  <si>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</si>
  <si>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</si>
  <si>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</si>
  <si>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</si>
  <si>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</si>
  <si>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</si>
  <si>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</si>
  <si>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</si>
  <si>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</si>
  <si>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</si>
  <si>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</si>
  <si>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</si>
  <si>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</si>
  <si>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</si>
  <si>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</si>
  <si>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</si>
  <si>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</si>
  <si>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</si>
  <si>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</si>
  <si>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</si>
  <si>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</si>
  <si>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</si>
  <si>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</si>
  <si>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</si>
  <si>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</si>
  <si>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</si>
  <si>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</si>
  <si>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</si>
  <si>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</si>
  <si>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</si>
  <si>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</si>
  <si>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</si>
  <si>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</si>
  <si>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</si>
  <si>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</si>
  <si>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</si>
  <si>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</si>
  <si>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</si>
  <si>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</si>
  <si>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</si>
  <si>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</si>
  <si>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</si>
  <si>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</si>
  <si>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</si>
  <si>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</si>
  <si>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</si>
  <si>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</si>
  <si>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</si>
  <si>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</si>
  <si>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</si>
  <si>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</si>
  <si>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</si>
  <si>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</si>
  <si>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</si>
  <si>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</si>
  <si>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</si>
  <si>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</si>
  <si>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</si>
  <si>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</si>
  <si>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</si>
  <si>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</si>
  <si>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</si>
  <si>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</si>
  <si>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</si>
  <si>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</si>
  <si>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</si>
  <si>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</si>
  <si>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</si>
  <si>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</si>
  <si>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</si>
  <si>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</si>
  <si>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</si>
  <si>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</si>
  <si>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</si>
  <si>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</si>
  <si>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</si>
  <si>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</si>
  <si>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</si>
  <si>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</si>
  <si>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</si>
  <si>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</si>
  <si>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</si>
  <si>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</si>
  <si>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</si>
  <si>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</si>
  <si>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</si>
  <si>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</si>
  <si>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</si>
  <si>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</si>
  <si>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</si>
  <si>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</si>
  <si>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</si>
  <si>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</si>
  <si>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</si>
  <si>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</si>
  <si>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</si>
  <si>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</si>
  <si>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</si>
  <si>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</si>
  <si>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</si>
  <si>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</si>
  <si>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</si>
  <si>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</si>
  <si>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</si>
  <si>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</si>
  <si>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</si>
  <si>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</si>
  <si>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</si>
  <si>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</si>
  <si>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</si>
  <si>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</si>
  <si>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</si>
  <si>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</si>
  <si>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</si>
  <si>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</si>
  <si>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</si>
  <si>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</si>
  <si>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</si>
  <si>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</si>
  <si>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</si>
  <si>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</si>
  <si>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</si>
  <si>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</si>
  <si>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</si>
  <si>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</si>
  <si>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</si>
  <si>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</si>
  <si>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</si>
  <si>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</si>
  <si>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</si>
  <si>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</si>
  <si>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</si>
  <si>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</si>
  <si>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</si>
  <si>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</si>
  <si>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</si>
  <si>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</si>
  <si>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</si>
  <si>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</si>
  <si>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</si>
  <si>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</si>
  <si>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</si>
  <si>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</si>
  <si>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</si>
  <si>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</si>
  <si>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</si>
  <si>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</si>
  <si>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</si>
  <si>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</si>
  <si>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</si>
  <si>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</si>
  <si>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</si>
  <si>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</si>
  <si>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</si>
  <si>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</si>
  <si>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</si>
  <si>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</si>
  <si>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</si>
  <si>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</si>
  <si>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</si>
  <si>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</si>
  <si>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</si>
  <si>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</si>
  <si>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</si>
  <si>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</si>
  <si>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</si>
  <si>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</si>
  <si>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</si>
  <si>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</si>
  <si>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</si>
  <si>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</si>
  <si>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</si>
  <si>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</si>
  <si>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</si>
  <si>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</si>
  <si>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</si>
  <si>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</si>
  <si>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</si>
  <si>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</si>
  <si>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</si>
  <si>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</si>
  <si>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</si>
  <si>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</si>
  <si>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</si>
  <si>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</si>
  <si>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</si>
  <si>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</si>
  <si>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</si>
  <si>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</si>
  <si>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</si>
  <si>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</si>
  <si>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</si>
  <si>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</si>
  <si>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</si>
  <si>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</si>
  <si>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</si>
  <si>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</si>
  <si>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</si>
  <si>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</si>
  <si>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</si>
  <si>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</si>
  <si>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</si>
  <si>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</si>
  <si>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</si>
  <si>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</si>
  <si>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</si>
  <si>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</si>
  <si>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</si>
  <si>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</si>
  <si>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</si>
  <si>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</si>
  <si>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</si>
  <si>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</si>
  <si>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</si>
  <si>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</si>
  <si>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</si>
  <si>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</si>
  <si>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</si>
  <si>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</si>
  <si>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</si>
  <si>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</si>
  <si>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</si>
  <si>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</si>
  <si>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</si>
  <si>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</si>
  <si>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</si>
  <si>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</si>
  <si>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</si>
  <si>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</si>
  <si>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</si>
  <si>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</si>
  <si>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</si>
  <si>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</si>
  <si>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</si>
  <si>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</si>
  <si>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</si>
  <si>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</si>
  <si>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</si>
  <si>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</si>
  <si>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</si>
  <si>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</si>
  <si>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</si>
  <si>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</si>
  <si>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</si>
  <si>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</si>
  <si>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</si>
  <si>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</si>
  <si>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</si>
  <si>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</si>
  <si>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</si>
  <si>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</si>
  <si>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</si>
  <si>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</si>
  <si>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</si>
  <si>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</si>
  <si>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</si>
  <si>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</si>
  <si>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</si>
  <si>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</si>
  <si>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</si>
  <si>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</si>
  <si>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</si>
  <si>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</si>
  <si>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</si>
  <si>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</si>
  <si>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</si>
  <si>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</si>
  <si>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</si>
  <si>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</si>
  <si>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</si>
  <si>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</si>
  <si>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</si>
  <si>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</si>
  <si>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</si>
  <si>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</si>
  <si>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</si>
  <si>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</si>
  <si>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</si>
  <si>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</si>
  <si>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</si>
  <si>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</si>
  <si>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</si>
  <si>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</si>
  <si>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</si>
  <si>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</si>
  <si>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</si>
  <si>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</si>
  <si>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</si>
  <si>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</si>
  <si>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</si>
  <si>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</si>
  <si>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</si>
  <si>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</si>
  <si>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</si>
  <si>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</si>
  <si>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</si>
  <si>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</si>
  <si>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</si>
  <si>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</si>
  <si>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</si>
  <si>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</si>
  <si>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</si>
  <si>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</si>
  <si>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</si>
  <si>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</si>
  <si>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</si>
  <si>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</si>
  <si>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</si>
  <si>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</si>
  <si>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</si>
  <si>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</si>
  <si>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</si>
  <si>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</si>
  <si>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</si>
  <si>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</si>
  <si>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</si>
  <si>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</si>
  <si>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</si>
  <si>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</si>
  <si>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</si>
  <si>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</si>
  <si>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</si>
  <si>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</si>
  <si>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</si>
  <si>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</si>
  <si>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</si>
  <si>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</si>
  <si>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</si>
  <si>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</si>
  <si>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</si>
  <si>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</si>
  <si>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</si>
  <si>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</si>
  <si>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</si>
  <si>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</si>
  <si>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</si>
  <si>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</si>
  <si>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</si>
  <si>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</si>
  <si>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</si>
  <si>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</si>
  <si>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</si>
  <si>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</si>
  <si>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</si>
  <si>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</si>
  <si>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</si>
  <si>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</si>
  <si>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</si>
  <si>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</si>
  <si>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</si>
  <si>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</si>
  <si>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</si>
  <si>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</si>
  <si>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</si>
  <si>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</si>
  <si>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</si>
  <si>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</si>
  <si>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</si>
  <si>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</si>
  <si>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</si>
  <si>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</si>
  <si>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</si>
  <si>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</si>
  <si>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</si>
  <si>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</si>
  <si>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</si>
  <si>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</si>
  <si>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</si>
  <si>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</si>
  <si>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</si>
  <si>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</si>
  <si>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</si>
  <si>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</si>
  <si>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</si>
  <si>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</si>
  <si>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</si>
  <si>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</si>
  <si>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</si>
  <si>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</si>
  <si>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</si>
  <si>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</si>
  <si>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</si>
  <si>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</si>
  <si>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</si>
  <si>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</si>
  <si>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</si>
  <si>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</si>
  <si>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</si>
  <si>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</si>
  <si>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</si>
  <si>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</si>
  <si>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</si>
  <si>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</si>
  <si>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</si>
  <si>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</si>
  <si>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</si>
  <si>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</si>
  <si>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</si>
  <si>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</si>
  <si>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</si>
  <si>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</si>
  <si>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</si>
  <si>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</si>
  <si>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</si>
  <si>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</si>
  <si>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</si>
  <si>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</si>
  <si>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</si>
  <si>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</si>
  <si>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</si>
  <si>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</si>
  <si>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</si>
  <si>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</si>
  <si>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</si>
  <si>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</si>
  <si>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</si>
  <si>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</si>
  <si>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</si>
  <si>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</si>
  <si>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</si>
  <si>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</si>
  <si>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</si>
  <si>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</si>
  <si>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</si>
  <si>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</si>
  <si>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</si>
  <si>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</si>
  <si>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</si>
  <si>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</si>
  <si>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</si>
  <si>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</si>
  <si>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</si>
  <si>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</si>
  <si>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</si>
  <si>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</si>
  <si>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</si>
  <si>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</si>
  <si>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</si>
  <si>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</si>
  <si>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</si>
  <si>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</si>
  <si>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</si>
  <si>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</si>
  <si>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</si>
  <si>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</si>
  <si>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</si>
  <si>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</si>
  <si>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</si>
  <si>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</si>
  <si>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</si>
  <si>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</si>
  <si>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</si>
  <si>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</si>
  <si>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</si>
  <si>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</si>
  <si>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</si>
  <si>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</si>
  <si>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</si>
  <si>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</si>
  <si>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</si>
  <si>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</si>
  <si>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</si>
  <si>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</si>
  <si>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</si>
  <si>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</si>
  <si>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</si>
  <si>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</si>
  <si>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</si>
  <si>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</si>
  <si>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</si>
  <si>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</si>
  <si>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</si>
  <si>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</si>
  <si>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</si>
  <si>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</si>
  <si>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</si>
  <si>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</si>
  <si>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</si>
  <si>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</si>
  <si>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</si>
  <si>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</si>
  <si>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</si>
  <si>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</si>
  <si>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</si>
  <si>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</si>
  <si>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</si>
  <si>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</si>
  <si>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</si>
  <si>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</si>
  <si>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</si>
  <si>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</si>
  <si>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</si>
  <si>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</si>
  <si>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</si>
  <si>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</si>
  <si>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</si>
  <si>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</si>
  <si>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</si>
  <si>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</si>
  <si>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</si>
  <si>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</si>
  <si>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</si>
  <si>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</si>
  <si>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</si>
  <si>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</si>
  <si>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</si>
  <si>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</si>
  <si>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</si>
  <si>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</si>
  <si>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</si>
  <si>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</si>
  <si>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</si>
  <si>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</si>
  <si>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</si>
  <si>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</si>
  <si>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</si>
  <si>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</si>
  <si>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</si>
  <si>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</si>
  <si>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</si>
  <si>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</si>
  <si>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</si>
  <si>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</si>
  <si>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</si>
  <si>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</si>
  <si>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</si>
  <si>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</si>
  <si>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</si>
  <si>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</si>
  <si>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</si>
  <si>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</si>
  <si>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</si>
  <si>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</si>
  <si>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</si>
  <si>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</si>
  <si>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</si>
  <si>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</si>
  <si>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</si>
  <si>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</si>
  <si>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</si>
  <si>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</si>
  <si>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</si>
  <si>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</si>
  <si>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</si>
  <si>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</si>
  <si>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</si>
  <si>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</si>
  <si>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</si>
  <si>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</si>
  <si>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</si>
  <si>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</si>
  <si>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</si>
  <si>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</si>
  <si>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</si>
  <si>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</si>
  <si>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</si>
  <si>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</si>
  <si>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</si>
  <si>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</si>
  <si>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</si>
  <si>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</si>
  <si>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</si>
  <si>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</si>
  <si>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</si>
  <si>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</si>
  <si>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</si>
  <si>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</si>
  <si>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</si>
  <si>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</si>
  <si>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</si>
  <si>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</si>
  <si>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</si>
  <si>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</si>
  <si>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</si>
  <si>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</si>
  <si>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</si>
  <si>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</si>
  <si>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</si>
  <si>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</si>
  <si>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</si>
  <si>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</si>
  <si>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</si>
  <si>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</si>
  <si>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</si>
  <si>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</si>
  <si>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</si>
  <si>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</si>
  <si>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</si>
  <si>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</si>
  <si>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</si>
  <si>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</si>
  <si>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</si>
  <si>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</si>
  <si>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</si>
  <si>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</si>
  <si>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</si>
  <si>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</si>
  <si>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</si>
  <si>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</si>
  <si>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</si>
  <si>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</si>
  <si>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</si>
  <si>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</si>
  <si>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</si>
  <si>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</si>
  <si>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</si>
  <si>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</si>
  <si>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</si>
  <si>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</si>
  <si>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</si>
  <si>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</si>
  <si>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</si>
  <si>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</si>
  <si>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</si>
  <si>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</si>
  <si>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</si>
  <si>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</si>
  <si>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</si>
  <si>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</si>
  <si>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</si>
  <si>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</si>
  <si>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</si>
  <si>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</si>
  <si>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</si>
  <si>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</si>
  <si>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</si>
  <si>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</si>
  <si>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</si>
  <si>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</si>
  <si>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</si>
  <si>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</si>
  <si>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</si>
  <si>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</si>
  <si>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</si>
  <si>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</si>
  <si>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</si>
  <si>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</si>
  <si>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</si>
  <si>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</si>
  <si>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</si>
  <si>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</si>
  <si>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</si>
  <si>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</si>
  <si>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</si>
  <si>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</si>
  <si>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</si>
  <si>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</si>
  <si>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</si>
  <si>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</si>
  <si>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</si>
  <si>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</si>
  <si>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</si>
  <si>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</si>
  <si>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</si>
  <si>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</si>
  <si>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</si>
  <si>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</si>
  <si>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</si>
  <si>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</si>
  <si>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</si>
  <si>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</si>
  <si>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</si>
  <si>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</si>
  <si>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</si>
  <si>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</si>
  <si>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</si>
  <si>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</si>
  <si>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</si>
  <si>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</si>
  <si>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</si>
  <si>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</si>
  <si>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</si>
  <si>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</si>
  <si>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</si>
  <si>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</si>
  <si>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</si>
  <si>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</si>
  <si>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</si>
  <si>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</si>
  <si>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</si>
  <si>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</si>
  <si>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</si>
  <si>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</si>
  <si>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</si>
  <si>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</si>
  <si>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</si>
  <si>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</si>
  <si>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</si>
  <si>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</si>
  <si>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</si>
  <si>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</si>
  <si>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</si>
  <si>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</si>
  <si>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</si>
  <si>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</si>
  <si>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</si>
  <si>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</si>
  <si>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</si>
  <si>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</si>
  <si>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</si>
  <si>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</si>
  <si>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</si>
  <si>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</si>
  <si>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</si>
  <si>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</si>
  <si>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</si>
  <si>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</si>
  <si>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</si>
  <si>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</si>
  <si>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</si>
  <si>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</si>
  <si>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</si>
  <si>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</si>
  <si>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</si>
  <si>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</si>
  <si>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</si>
  <si>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</si>
  <si>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</si>
  <si>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</si>
  <si>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</si>
  <si>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</si>
  <si>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</si>
  <si>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</si>
  <si>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</si>
  <si>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</si>
  <si>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</si>
  <si>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</si>
  <si>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</si>
  <si>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</si>
  <si>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</si>
  <si>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</si>
  <si>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</si>
  <si>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</si>
  <si>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</si>
  <si>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</si>
  <si>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</si>
  <si>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</si>
  <si>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</si>
  <si>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</si>
  <si>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</si>
  <si>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</si>
  <si>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</si>
  <si>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</si>
  <si>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</si>
  <si>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</si>
  <si>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</si>
  <si>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</si>
  <si>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</si>
  <si>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</si>
  <si>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</si>
  <si>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</si>
  <si>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</si>
  <si>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</si>
  <si>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</si>
  <si>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</si>
  <si>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</si>
  <si>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</si>
  <si>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</si>
  <si>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</si>
  <si>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</si>
  <si>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</si>
  <si>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</si>
  <si>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</si>
  <si>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</si>
  <si>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</si>
  <si>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</si>
  <si>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</si>
  <si>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</si>
  <si>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</si>
  <si>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</si>
  <si>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</si>
  <si>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</si>
  <si>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</si>
  <si>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</si>
  <si>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</si>
  <si>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</si>
  <si>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</si>
  <si>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</si>
  <si>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</si>
  <si>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</si>
  <si>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</si>
  <si>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</si>
  <si>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</si>
  <si>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</si>
  <si>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</si>
  <si>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</si>
  <si>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</si>
  <si>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</si>
  <si>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</si>
  <si>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</si>
  <si>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</si>
  <si>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</si>
  <si>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</si>
  <si>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</si>
  <si>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</si>
  <si>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</si>
  <si>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</si>
  <si>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</si>
  <si>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</si>
  <si>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</si>
  <si>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</si>
  <si>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</si>
  <si>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</si>
  <si>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</si>
  <si>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</si>
  <si>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</si>
  <si>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</si>
  <si>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</si>
  <si>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</si>
  <si>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</si>
  <si>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</si>
  <si>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</si>
  <si>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</si>
  <si>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</si>
  <si>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</si>
  <si>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</si>
  <si>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</si>
  <si>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</si>
  <si>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</si>
  <si>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</si>
  <si>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</si>
  <si>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</si>
  <si>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</si>
  <si>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</si>
  <si>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</si>
  <si>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</si>
  <si>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</si>
  <si>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</si>
  <si>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</si>
  <si>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</si>
  <si>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</si>
  <si>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</si>
  <si>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</si>
  <si>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</si>
  <si>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</si>
  <si>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</si>
  <si>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</si>
  <si>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</si>
  <si>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</si>
  <si>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</si>
  <si>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</si>
  <si>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</si>
  <si>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</si>
  <si>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</si>
  <si>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</si>
  <si>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</si>
  <si>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</si>
  <si>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</si>
  <si>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</si>
  <si>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</si>
  <si>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</si>
  <si>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</si>
  <si>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</si>
  <si>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</si>
  <si>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</si>
  <si>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</si>
  <si>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</si>
  <si>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</si>
  <si>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</si>
  <si>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</si>
  <si>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</si>
  <si>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</si>
  <si>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</si>
  <si>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</si>
  <si>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</si>
  <si>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</si>
  <si>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</si>
  <si>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</si>
  <si>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</si>
  <si>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</si>
  <si>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</si>
  <si>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</si>
  <si>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</si>
  <si>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</si>
  <si>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</si>
  <si>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</si>
  <si>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</si>
  <si>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</si>
  <si>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</si>
  <si>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</si>
  <si>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</si>
  <si>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</si>
  <si>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</si>
  <si>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</si>
  <si>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</si>
  <si>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</si>
  <si>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</si>
  <si>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</si>
  <si>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</si>
  <si>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</si>
  <si>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</si>
  <si>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</si>
  <si>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</si>
  <si>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</si>
  <si>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</si>
  <si>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</si>
  <si>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</si>
  <si>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</si>
  <si>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</si>
  <si>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</si>
  <si>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</si>
  <si>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</si>
  <si>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</si>
  <si>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</si>
  <si>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</si>
  <si>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</si>
  <si>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</si>
  <si>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</si>
  <si>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</si>
  <si>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</si>
  <si>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</si>
  <si>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</si>
  <si>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</si>
  <si>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</si>
  <si>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</si>
  <si>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</si>
  <si>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</si>
  <si>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</si>
  <si>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</si>
  <si>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</si>
  <si>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</si>
  <si>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</si>
  <si>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</si>
  <si>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</si>
  <si>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</si>
  <si>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</si>
  <si>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</si>
  <si>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</si>
  <si>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</si>
  <si>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</si>
  <si>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</si>
  <si>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</si>
  <si>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</si>
  <si>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</si>
  <si>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</si>
  <si>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</si>
  <si>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</si>
  <si>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</si>
  <si>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</si>
  <si>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</si>
  <si>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</si>
  <si>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</si>
  <si>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</si>
  <si>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</si>
  <si>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</si>
  <si>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</si>
  <si>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</si>
  <si>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</si>
  <si>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</si>
  <si>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</si>
  <si>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</si>
  <si>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</si>
  <si>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</si>
  <si>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</si>
  <si>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</si>
  <si>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</si>
  <si>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</si>
  <si>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</si>
  <si>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</si>
  <si>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</si>
  <si>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</si>
  <si>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</si>
  <si>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</si>
  <si>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</si>
  <si>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</si>
  <si>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</si>
  <si>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</si>
  <si>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</si>
  <si>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</si>
  <si>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</si>
  <si>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</si>
  <si>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</si>
  <si>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</si>
  <si>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</si>
  <si>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</si>
  <si>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</si>
  <si>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</si>
  <si>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</si>
  <si>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</si>
  <si>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</si>
  <si>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</si>
  <si>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</si>
  <si>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</si>
  <si>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</si>
  <si>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</si>
  <si>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</si>
  <si>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</si>
  <si>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</si>
  <si>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</si>
  <si>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</si>
  <si>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</si>
  <si>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</si>
  <si>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</si>
  <si>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</si>
  <si>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</si>
  <si>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</si>
  <si>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</si>
  <si>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</si>
  <si>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</si>
  <si>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</si>
  <si>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</si>
  <si>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</si>
  <si>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</si>
  <si>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</si>
  <si>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</si>
  <si>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</si>
  <si>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</si>
  <si>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</si>
  <si>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</si>
  <si>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</si>
  <si>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</si>
  <si>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</si>
  <si>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</si>
  <si>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</si>
  <si>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</si>
  <si>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</si>
  <si>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</si>
  <si>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</si>
  <si>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</si>
  <si>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</si>
  <si>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</si>
  <si>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</si>
  <si>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</si>
  <si>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</si>
  <si>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</si>
  <si>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</si>
  <si>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</si>
  <si>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</si>
  <si>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</si>
  <si>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</si>
  <si>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</si>
  <si>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</si>
  <si>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</si>
  <si>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</si>
  <si>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</si>
  <si>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</si>
  <si>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</si>
  <si>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</si>
  <si>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</si>
  <si>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</si>
  <si>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</si>
  <si>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</si>
  <si>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</si>
  <si>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</si>
  <si>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</si>
  <si>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</si>
  <si>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</si>
  <si>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</si>
  <si>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</si>
  <si>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</si>
  <si>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</si>
  <si>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</si>
  <si>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</si>
  <si>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</si>
  <si>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</si>
  <si>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</si>
  <si>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</si>
  <si>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</si>
  <si>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</si>
  <si>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</si>
  <si>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</si>
  <si>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</si>
  <si>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</si>
  <si>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</si>
  <si>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</si>
  <si>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</si>
  <si>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</si>
  <si>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</si>
  <si>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</si>
  <si>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</si>
  <si>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</si>
  <si>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</si>
  <si>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</si>
  <si>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</si>
  <si>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</si>
  <si>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</si>
  <si>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</si>
  <si>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</si>
  <si>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</si>
  <si>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</si>
  <si>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</si>
  <si>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</si>
  <si>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</si>
  <si>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</si>
  <si>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</si>
  <si>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</si>
  <si>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</si>
  <si>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</si>
  <si>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</si>
  <si>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</si>
  <si>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</si>
  <si>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</si>
  <si>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</si>
  <si>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</si>
  <si>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</si>
  <si>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</si>
  <si>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</si>
  <si>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</si>
  <si>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</si>
  <si>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</si>
  <si>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</si>
  <si>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</si>
  <si>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</si>
  <si>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</si>
  <si>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</si>
  <si>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</si>
  <si>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</si>
  <si>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</si>
  <si>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</si>
  <si>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</si>
  <si>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</si>
  <si>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</si>
  <si>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</si>
  <si>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</si>
  <si>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</si>
  <si>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</si>
  <si>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</si>
  <si>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</si>
  <si>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</si>
  <si>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</si>
  <si>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</si>
  <si>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</si>
  <si>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</si>
  <si>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</si>
  <si>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</si>
  <si>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</si>
  <si>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</si>
  <si>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</si>
  <si>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</si>
  <si>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</si>
  <si>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</si>
  <si>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</si>
  <si>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</si>
  <si>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</si>
  <si>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</si>
  <si>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</si>
  <si>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</si>
  <si>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</si>
  <si>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</si>
  <si>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</si>
  <si>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</si>
  <si>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</si>
  <si>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</si>
  <si>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</si>
  <si>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</si>
  <si>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</si>
  <si>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</si>
  <si>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</si>
  <si>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</si>
  <si>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</si>
  <si>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</si>
  <si>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</si>
  <si>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</si>
  <si>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</si>
  <si>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</si>
  <si>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</si>
  <si>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</si>
  <si>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</si>
  <si>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</si>
  <si>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</si>
  <si>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</si>
  <si>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</si>
  <si>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</si>
  <si>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</si>
  <si>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</si>
  <si>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</si>
  <si>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</si>
  <si>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</si>
  <si>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</si>
  <si>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</si>
  <si>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</si>
  <si>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</si>
  <si>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</si>
  <si>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</si>
  <si>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</si>
  <si>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</si>
  <si>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</si>
  <si>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</si>
  <si>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</si>
  <si>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</si>
  <si>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</si>
  <si>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</si>
  <si>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</si>
  <si>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</si>
  <si>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</si>
  <si>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</si>
  <si>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</si>
  <si>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</si>
  <si>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</si>
  <si>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</si>
  <si>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</si>
  <si>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</si>
  <si>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</si>
  <si>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</si>
  <si>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</si>
  <si>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</si>
  <si>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</si>
  <si>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</si>
  <si>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</si>
  <si>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</si>
  <si>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</si>
  <si>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</si>
  <si>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</si>
  <si>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</si>
  <si>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</si>
  <si>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</si>
  <si>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</si>
  <si>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</si>
  <si>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</si>
  <si>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</si>
  <si>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</si>
  <si>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</si>
  <si>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</si>
  <si>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</si>
  <si>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</si>
  <si>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</si>
  <si>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</si>
  <si>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</si>
  <si>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</si>
  <si>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</si>
  <si>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</si>
  <si>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</si>
  <si>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</si>
  <si>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</si>
  <si>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</si>
  <si>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</si>
  <si>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</si>
  <si>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</si>
  <si>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</si>
  <si>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</si>
  <si>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</si>
  <si>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</si>
  <si>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</si>
  <si>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</si>
  <si>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</si>
  <si>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</si>
  <si>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</si>
  <si>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</si>
  <si>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</si>
  <si>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</si>
  <si>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</si>
  <si>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</si>
  <si>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</si>
  <si>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</si>
  <si>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</si>
  <si>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</si>
  <si>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</si>
  <si>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</si>
  <si>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</si>
  <si>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</si>
  <si>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</si>
  <si>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</si>
  <si>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</si>
  <si>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</si>
  <si>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</si>
  <si>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</si>
  <si>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</si>
  <si>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</si>
  <si>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</si>
  <si>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</si>
  <si>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</si>
  <si>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</si>
  <si>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</si>
  <si>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</si>
  <si>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</si>
  <si>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</si>
  <si>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</si>
  <si>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</si>
  <si>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</si>
  <si>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</si>
  <si>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</si>
  <si>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</si>
  <si>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</si>
  <si>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</si>
  <si>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</si>
  <si>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</si>
  <si>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</si>
  <si>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</si>
  <si>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</si>
  <si>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</si>
  <si>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</si>
  <si>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</si>
  <si>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</si>
  <si>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</si>
  <si>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</si>
  <si>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</si>
  <si>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</si>
  <si>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</si>
  <si>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</si>
  <si>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</si>
  <si>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</si>
  <si>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</si>
  <si>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</si>
  <si>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</si>
  <si>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</si>
  <si>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</si>
  <si>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</si>
  <si>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</si>
  <si>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</si>
  <si>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</si>
  <si>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</si>
  <si>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</si>
  <si>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</si>
  <si>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</si>
  <si>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</si>
  <si>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</si>
  <si>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</si>
  <si>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</si>
  <si>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</si>
  <si>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</si>
  <si>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</si>
  <si>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</si>
  <si>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</si>
  <si>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</si>
  <si>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</si>
  <si>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</si>
  <si>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</si>
  <si>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</si>
  <si>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</si>
  <si>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</si>
  <si>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</si>
  <si>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</si>
  <si>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</si>
  <si>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</si>
  <si>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</si>
  <si>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</si>
  <si>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</si>
  <si>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</si>
  <si>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</si>
  <si>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</si>
  <si>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</si>
  <si>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</si>
  <si>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</si>
  <si>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</si>
  <si>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</si>
  <si>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</si>
  <si>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</si>
  <si>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</si>
  <si>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</si>
  <si>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</si>
  <si>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</si>
  <si>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</si>
  <si>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</si>
  <si>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</si>
  <si>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</si>
  <si>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</si>
  <si>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</si>
  <si>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</si>
  <si>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</si>
  <si>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</si>
  <si>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</si>
  <si>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</si>
  <si>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</si>
  <si>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</si>
  <si>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</si>
  <si>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</si>
  <si>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</si>
  <si>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</si>
  <si>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</si>
  <si>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</si>
  <si>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</si>
  <si>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</si>
  <si>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</si>
  <si>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</si>
  <si>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</si>
  <si>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</si>
  <si>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</si>
  <si>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</si>
  <si>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</si>
  <si>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</si>
  <si>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</si>
  <si>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</si>
  <si>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</si>
  <si>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</si>
  <si>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</si>
  <si>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</si>
  <si>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</si>
  <si>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</si>
  <si>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</si>
  <si>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</si>
  <si>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</si>
  <si>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</si>
  <si>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</si>
  <si>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</si>
  <si>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</si>
  <si>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</si>
  <si>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</si>
  <si>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</si>
  <si>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</si>
  <si>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</si>
  <si>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</si>
  <si>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</si>
  <si>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</si>
  <si>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</si>
  <si>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</si>
  <si>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</si>
  <si>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</si>
  <si>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</si>
  <si>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</si>
  <si>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</si>
  <si>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</si>
  <si>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</si>
  <si>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</si>
  <si>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</si>
  <si>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</si>
  <si>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</si>
  <si>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</si>
  <si>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</si>
  <si>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</si>
  <si>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</si>
  <si>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</si>
  <si>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</si>
  <si>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</si>
  <si>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</si>
  <si>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</si>
  <si>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</si>
  <si>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</si>
  <si>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</si>
  <si>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</si>
  <si>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</si>
  <si>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</si>
  <si>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</si>
  <si>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</si>
  <si>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</si>
  <si>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</si>
  <si>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</si>
  <si>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</si>
  <si>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</si>
  <si>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</si>
  <si>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</si>
  <si>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</si>
  <si>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</si>
  <si>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</si>
  <si>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</si>
  <si>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</si>
  <si>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</si>
  <si>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</si>
  <si>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</si>
  <si>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</si>
  <si>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</si>
  <si>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</si>
  <si>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</si>
  <si>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</si>
  <si>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</si>
  <si>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</si>
  <si>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</si>
  <si>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</si>
  <si>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</si>
  <si>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</si>
  <si>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</si>
  <si>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</si>
  <si>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</si>
  <si>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</si>
  <si>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</si>
  <si>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</si>
  <si>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</si>
  <si>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</si>
  <si>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</si>
  <si>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</si>
  <si>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</si>
  <si>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</si>
  <si>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</si>
  <si>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</si>
  <si>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</si>
  <si>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</si>
  <si>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</si>
  <si>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</si>
  <si>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</si>
  <si>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</si>
  <si>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</si>
  <si>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</si>
  <si>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</si>
  <si>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</si>
  <si>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</si>
  <si>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</si>
  <si>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</si>
  <si>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</si>
  <si>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</si>
  <si>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</si>
  <si>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</si>
  <si>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</si>
  <si>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</si>
  <si>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</si>
  <si>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</si>
  <si>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</si>
  <si>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</si>
  <si>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</si>
  <si>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</si>
  <si>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</si>
  <si>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</si>
  <si>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</si>
  <si>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</si>
  <si>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</si>
  <si>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</si>
  <si>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</si>
  <si>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</si>
  <si>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</si>
  <si>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</si>
  <si>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</si>
  <si>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</si>
  <si>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</si>
  <si>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</si>
  <si>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</si>
  <si>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</si>
  <si>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</si>
  <si>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</si>
  <si>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</si>
  <si>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</si>
  <si>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</si>
  <si>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</si>
  <si>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</si>
  <si>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</si>
  <si>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</si>
  <si>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</si>
  <si>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</si>
  <si>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</si>
  <si>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</si>
  <si>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</si>
  <si>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</si>
  <si>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</si>
  <si>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</si>
  <si>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</si>
  <si>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</si>
  <si>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</si>
  <si>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</si>
  <si>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</si>
  <si>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</si>
  <si>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</si>
  <si>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</si>
  <si>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</si>
  <si>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</si>
  <si>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</si>
  <si>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</si>
  <si>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</si>
  <si>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</si>
  <si>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</si>
  <si>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</si>
  <si>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</si>
  <si>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</si>
  <si>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</si>
  <si>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</si>
  <si>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</si>
  <si>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</si>
  <si>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</si>
  <si>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</si>
  <si>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</si>
  <si>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</si>
  <si>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</si>
  <si>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</si>
  <si>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</si>
  <si>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</si>
  <si>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</si>
  <si>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</si>
  <si>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</si>
  <si>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</si>
  <si>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</si>
  <si>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</si>
  <si>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</si>
  <si>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</si>
  <si>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</si>
  <si>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</si>
  <si>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</si>
  <si>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</si>
  <si>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</si>
  <si>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</si>
  <si>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</si>
  <si>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</si>
  <si>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</si>
  <si>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</si>
  <si>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</si>
  <si>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</si>
  <si>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</si>
  <si>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</si>
  <si>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</si>
  <si>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</si>
  <si>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</si>
  <si>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</si>
  <si>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</si>
  <si>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</si>
  <si>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</si>
  <si>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</si>
  <si>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</si>
  <si>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</si>
  <si>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</si>
  <si>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</si>
  <si>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</si>
  <si>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</si>
  <si>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</si>
  <si>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</si>
  <si>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</si>
  <si>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</si>
  <si>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</si>
  <si>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</si>
  <si>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</si>
  <si>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</si>
  <si>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</si>
  <si>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</si>
  <si>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</si>
  <si>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</si>
  <si>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</si>
  <si>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</si>
  <si>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</si>
  <si>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</si>
  <si>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</si>
  <si>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</si>
  <si>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</si>
  <si>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</si>
  <si>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</si>
  <si>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</si>
  <si>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</si>
  <si>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</si>
  <si>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</si>
  <si>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</si>
  <si>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</si>
  <si>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</si>
  <si>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</si>
  <si>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</si>
  <si>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</si>
  <si>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</si>
  <si>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</si>
  <si>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</si>
  <si>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</si>
  <si>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</si>
  <si>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</si>
  <si>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</si>
  <si>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</si>
  <si>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</si>
  <si>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</si>
  <si>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</si>
  <si>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</si>
  <si>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</si>
  <si>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</si>
  <si>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</si>
  <si>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</si>
  <si>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</si>
  <si>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</si>
  <si>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</si>
  <si>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</si>
  <si>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</si>
  <si>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</si>
  <si>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</si>
  <si>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</si>
  <si>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</si>
  <si>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</si>
  <si>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</si>
  <si>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</si>
  <si>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</si>
  <si>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</si>
  <si>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</si>
  <si>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</si>
  <si>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</si>
  <si>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</si>
  <si>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</si>
  <si>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</si>
  <si>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</si>
  <si>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</si>
  <si>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</si>
  <si>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</si>
  <si>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</si>
  <si>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</si>
  <si>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</si>
  <si>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</si>
  <si>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</si>
  <si>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</si>
  <si>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</si>
  <si>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</si>
  <si>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</si>
  <si>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</si>
  <si>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</si>
  <si>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</si>
  <si>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</si>
  <si>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</si>
  <si>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</si>
  <si>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</si>
  <si>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</si>
  <si>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</si>
  <si>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</si>
  <si>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</si>
  <si>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</si>
  <si>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</si>
  <si>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</si>
  <si>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</si>
  <si>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</si>
  <si>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</si>
  <si>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</si>
  <si>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</si>
  <si>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</si>
  <si>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</si>
  <si>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</si>
  <si>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</si>
  <si>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</si>
  <si>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</si>
  <si>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</si>
  <si>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</si>
  <si>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</si>
  <si>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</si>
  <si>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</si>
  <si>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</si>
  <si>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</si>
  <si>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</si>
  <si>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</si>
  <si>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</si>
  <si>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</si>
  <si>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</si>
  <si>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</si>
  <si>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</si>
  <si>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</si>
  <si>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</si>
  <si>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</si>
  <si>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</si>
  <si>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</si>
  <si>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</si>
  <si>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</si>
  <si>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</si>
  <si>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</si>
  <si>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</si>
  <si>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</si>
  <si>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</si>
  <si>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</si>
  <si>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</si>
  <si>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</si>
  <si>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</si>
  <si>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</si>
  <si>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</si>
  <si>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</si>
  <si>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</si>
  <si>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</si>
  <si>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</si>
  <si>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</si>
  <si>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</si>
  <si>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</si>
  <si>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</si>
  <si>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</si>
  <si>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</si>
  <si>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</si>
  <si>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</si>
  <si>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</si>
  <si>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</si>
  <si>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</si>
  <si>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</si>
  <si>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</si>
  <si>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</si>
  <si>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</si>
  <si>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</si>
  <si>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</si>
  <si>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</si>
  <si>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</si>
  <si>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</si>
  <si>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</si>
  <si>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</si>
  <si>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</si>
  <si>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</si>
  <si>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</si>
  <si>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</si>
  <si>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</si>
  <si>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</si>
  <si>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</si>
  <si>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</si>
  <si>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</si>
  <si>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</si>
  <si>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</si>
  <si>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</si>
  <si>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</si>
  <si>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</si>
  <si>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</si>
  <si>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</si>
  <si>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</si>
  <si>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</si>
  <si>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</si>
  <si>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</si>
  <si>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</si>
  <si>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</si>
  <si>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</si>
  <si>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</si>
  <si>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</si>
  <si>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</si>
  <si>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</si>
  <si>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</si>
  <si>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</si>
  <si>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</si>
  <si>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</si>
  <si>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</si>
  <si>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</si>
  <si>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</si>
  <si>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</si>
  <si>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</si>
  <si>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</si>
  <si>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</si>
  <si>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</si>
  <si>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</si>
  <si>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</si>
  <si>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</si>
  <si>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</si>
  <si>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</si>
  <si>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</si>
  <si>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</si>
  <si>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</si>
  <si>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</si>
  <si>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</si>
  <si>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</si>
  <si>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</si>
  <si>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</si>
  <si>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</si>
  <si>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</si>
  <si>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</si>
  <si>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</si>
  <si>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</si>
  <si>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</si>
  <si>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</si>
  <si>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</si>
  <si>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</si>
  <si>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</si>
  <si>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</si>
  <si>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</si>
  <si>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</si>
  <si>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</si>
  <si>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</si>
  <si>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</si>
  <si>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</si>
  <si>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</si>
  <si>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</si>
  <si>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</si>
  <si>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</si>
  <si>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</si>
  <si>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</si>
  <si>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</si>
  <si>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</si>
  <si>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</si>
  <si>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</si>
  <si>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</si>
  <si>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</si>
  <si>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</si>
  <si>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</si>
  <si>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</si>
  <si>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</si>
  <si>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</si>
  <si>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</si>
  <si>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</si>
  <si>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</si>
  <si>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</si>
  <si>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</si>
  <si>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</si>
  <si>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</si>
  <si>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</si>
  <si>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</si>
  <si>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</si>
  <si>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</si>
  <si>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</si>
  <si>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</si>
  <si>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</si>
  <si>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</si>
  <si>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</si>
  <si>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</si>
  <si>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</si>
  <si>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</si>
  <si>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</si>
  <si>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</si>
  <si>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</si>
  <si>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</si>
  <si>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</si>
  <si>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</si>
  <si>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</si>
  <si>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</si>
  <si>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</si>
  <si>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</si>
  <si>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</si>
  <si>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</si>
  <si>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</si>
  <si>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</si>
  <si>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</si>
  <si>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</si>
  <si>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</si>
  <si>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</si>
  <si>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</si>
  <si>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</si>
  <si>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</si>
  <si>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</si>
  <si>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</si>
  <si>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</si>
  <si>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</si>
  <si>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</si>
  <si>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</si>
  <si>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</si>
  <si>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</si>
  <si>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</si>
  <si>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</si>
  <si>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</si>
  <si>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</si>
  <si>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</si>
  <si>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</si>
  <si>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</si>
  <si>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</si>
  <si>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</si>
  <si>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</si>
  <si>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</si>
  <si>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</si>
  <si>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</si>
  <si>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</si>
  <si>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</si>
  <si>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</si>
  <si>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</si>
  <si>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</si>
  <si>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</si>
  <si>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</si>
  <si>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</si>
  <si>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</si>
  <si>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</si>
  <si>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</si>
  <si>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</si>
  <si>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</si>
  <si>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</si>
  <si>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</si>
  <si>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</si>
  <si>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</si>
  <si>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</si>
  <si>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</si>
  <si>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</si>
  <si>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</si>
  <si>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</si>
  <si>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</si>
  <si>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</si>
  <si>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</si>
  <si>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</si>
  <si>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</si>
  <si>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</si>
  <si>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</si>
  <si>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</si>
  <si>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</si>
  <si>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</si>
  <si>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</si>
  <si>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</si>
  <si>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</si>
  <si>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</si>
  <si>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</si>
  <si>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</si>
  <si>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</si>
  <si>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</si>
  <si>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</si>
  <si>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</si>
  <si>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</si>
  <si>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</si>
  <si>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</si>
  <si>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</si>
  <si>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</si>
  <si>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</si>
  <si>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</si>
  <si>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</si>
  <si>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</si>
  <si>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</si>
  <si>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</si>
  <si>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</si>
  <si>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</si>
  <si>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</si>
  <si>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</si>
  <si>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</si>
  <si>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</si>
  <si>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</si>
  <si>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</si>
  <si>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</si>
  <si>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</si>
  <si>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</si>
  <si>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</si>
  <si>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</si>
  <si>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</si>
  <si>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</si>
  <si>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</si>
  <si>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</si>
  <si>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</si>
  <si>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</si>
  <si>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</si>
  <si>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</si>
  <si>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</si>
  <si>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</si>
  <si>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</si>
  <si>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</si>
  <si>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</si>
  <si>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</si>
  <si>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</si>
  <si>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</si>
  <si>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</si>
  <si>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</si>
  <si>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</si>
  <si>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</si>
  <si>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</si>
  <si>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</si>
  <si>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</si>
  <si>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</si>
  <si>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</si>
  <si>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</si>
  <si>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</si>
  <si>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</si>
  <si>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</si>
  <si>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</si>
  <si>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</si>
  <si>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</si>
  <si>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</si>
  <si>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</si>
  <si>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</si>
  <si>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</si>
  <si>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</si>
  <si>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</si>
  <si>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</si>
  <si>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</si>
  <si>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</si>
  <si>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</si>
  <si>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</si>
  <si>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</si>
  <si>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</si>
  <si>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</si>
  <si>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</si>
  <si>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</si>
  <si>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</si>
  <si>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</si>
  <si>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</si>
  <si>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</si>
  <si>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</si>
  <si>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</si>
  <si>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</si>
  <si>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</si>
  <si>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</si>
  <si>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</si>
  <si>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</si>
  <si>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</si>
  <si>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</si>
  <si>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</si>
  <si>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</si>
  <si>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</si>
  <si>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</si>
  <si>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</si>
  <si>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</si>
  <si>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</si>
  <si>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</si>
  <si>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</si>
  <si>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</si>
  <si>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</si>
  <si>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</si>
  <si>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</si>
  <si>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</si>
  <si>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</si>
  <si>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</si>
  <si>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</si>
  <si>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</si>
  <si>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</si>
  <si>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</si>
  <si>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</si>
  <si>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</si>
  <si>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</si>
  <si>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</si>
  <si>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</si>
  <si>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</si>
  <si>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</si>
  <si>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</si>
  <si>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</si>
  <si>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</si>
  <si>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</si>
  <si>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</si>
  <si>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</si>
  <si>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</si>
  <si>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</si>
  <si>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</si>
  <si>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</si>
  <si>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</si>
  <si>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</si>
  <si>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</si>
  <si>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</si>
  <si>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</si>
  <si>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</si>
  <si>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</si>
  <si>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</si>
  <si>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</si>
  <si>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</si>
  <si>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</si>
  <si>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</si>
  <si>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</si>
  <si>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</si>
  <si>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</si>
  <si>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</si>
  <si>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</si>
  <si>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</si>
  <si>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</si>
  <si>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</si>
  <si>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</si>
  <si>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</si>
  <si>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</si>
  <si>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</si>
  <si>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</si>
  <si>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</si>
  <si>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</si>
  <si>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</si>
  <si>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</si>
  <si>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</si>
  <si>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</si>
  <si>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</si>
  <si>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</si>
  <si>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</si>
  <si>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</si>
  <si>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</si>
  <si>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</si>
  <si>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</si>
  <si>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</si>
  <si>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</si>
  <si>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</si>
  <si>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</si>
  <si>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</si>
  <si>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</si>
  <si>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</si>
  <si>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</si>
  <si>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</si>
  <si>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</si>
  <si>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</si>
  <si>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</si>
  <si>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</si>
  <si>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</si>
  <si>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</si>
  <si>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</si>
  <si>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</si>
  <si>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</si>
  <si>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</si>
  <si>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</si>
  <si>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</si>
  <si>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</si>
  <si>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</si>
  <si>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</si>
  <si>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</si>
  <si>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</si>
  <si>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</si>
  <si>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</si>
  <si>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</si>
  <si>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</si>
  <si>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</si>
  <si>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</si>
  <si>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</si>
  <si>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</si>
  <si>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</si>
  <si>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</si>
  <si>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</si>
  <si>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</si>
  <si>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</si>
  <si>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</si>
  <si>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</si>
  <si>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</si>
  <si>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</si>
  <si>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</si>
  <si>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</si>
  <si>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</si>
  <si>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</si>
  <si>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</si>
  <si>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</si>
  <si>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</si>
  <si>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</si>
  <si>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</si>
  <si>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</si>
  <si>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</si>
  <si>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</si>
  <si>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</si>
  <si>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</si>
  <si>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</si>
  <si>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</si>
  <si>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</si>
  <si>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</si>
  <si>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</si>
  <si>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</si>
  <si>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</si>
  <si>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</si>
  <si>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</si>
  <si>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</si>
  <si>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</si>
  <si>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</si>
  <si>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</si>
  <si>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</si>
  <si>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</si>
  <si>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</si>
  <si>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</si>
  <si>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</si>
  <si>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</si>
  <si>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</si>
  <si>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</si>
  <si>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</si>
  <si>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</si>
  <si>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</si>
  <si>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</si>
  <si>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</si>
  <si>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</si>
  <si>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</si>
  <si>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</si>
  <si>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</si>
  <si>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</si>
  <si>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</si>
  <si>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</si>
  <si>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</si>
  <si>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</si>
  <si>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</si>
  <si>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</si>
  <si>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</si>
  <si>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</si>
  <si>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</si>
  <si>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</si>
  <si>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</si>
  <si>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</si>
  <si>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</si>
  <si>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</si>
  <si>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</si>
  <si>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</si>
  <si>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</si>
  <si>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</si>
  <si>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</si>
  <si>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</si>
  <si>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</si>
  <si>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</si>
  <si>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</si>
  <si>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</si>
  <si>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</si>
  <si>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</si>
  <si>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</si>
  <si>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</si>
  <si>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</si>
  <si>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</si>
  <si>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</si>
  <si>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</si>
  <si>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</si>
  <si>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</si>
  <si>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</si>
  <si>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</si>
  <si>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</si>
  <si>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</si>
  <si>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</si>
  <si>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</si>
  <si>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</si>
  <si>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</si>
  <si>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</si>
  <si>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</si>
  <si>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</si>
  <si>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</si>
  <si>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</si>
  <si>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</si>
  <si>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</si>
  <si>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</si>
  <si>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</si>
  <si>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</si>
  <si>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</si>
  <si>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</si>
  <si>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</si>
  <si>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</si>
  <si>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</si>
  <si>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</si>
  <si>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</si>
  <si>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</si>
  <si>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</si>
  <si>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</si>
  <si>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</si>
  <si>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</si>
  <si>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</si>
  <si>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</si>
  <si>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</si>
  <si>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</si>
  <si>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</si>
  <si>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</si>
  <si>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</si>
  <si>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</si>
  <si>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</si>
  <si>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</si>
  <si>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</si>
  <si>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</si>
  <si>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</si>
  <si>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</si>
  <si>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</si>
  <si>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</si>
  <si>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</si>
  <si>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</si>
  <si>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</si>
  <si>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</si>
  <si>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</si>
  <si>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</si>
  <si>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</si>
  <si>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</si>
  <si>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</si>
  <si>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</si>
  <si>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</si>
  <si>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</si>
  <si>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</si>
  <si>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</si>
  <si>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</si>
  <si>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</si>
  <si>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</si>
  <si>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</si>
  <si>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</si>
  <si>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</si>
  <si>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</si>
  <si>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</si>
  <si>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</si>
  <si>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</si>
  <si>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</si>
  <si>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</si>
  <si>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</si>
  <si>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</si>
  <si>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</si>
  <si>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</si>
  <si>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</si>
  <si>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</si>
  <si>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</si>
  <si>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</si>
  <si>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</si>
  <si>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</si>
  <si>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</si>
  <si>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</si>
  <si>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</si>
  <si>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</si>
  <si>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</si>
  <si>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</si>
  <si>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</si>
  <si>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</si>
  <si>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</si>
  <si>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</si>
  <si>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</si>
  <si>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</si>
  <si>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</si>
  <si>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</si>
  <si>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</si>
  <si>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</si>
  <si>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</si>
  <si>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</si>
  <si>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</si>
  <si>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</si>
  <si>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</si>
  <si>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</si>
  <si>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</si>
  <si>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</si>
  <si>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</si>
  <si>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</si>
  <si>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</si>
  <si>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</si>
  <si>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</si>
  <si>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</si>
  <si>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</si>
  <si>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</si>
  <si>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</si>
  <si>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</si>
  <si>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</si>
  <si>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</si>
  <si>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</si>
  <si>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</si>
  <si>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</si>
  <si>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</si>
  <si>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</si>
  <si>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</si>
  <si>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</si>
  <si>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</si>
  <si>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</si>
  <si>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</si>
  <si>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</si>
  <si>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</si>
  <si>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</si>
  <si>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</si>
  <si>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</si>
  <si>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</si>
  <si>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</si>
  <si>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</si>
  <si>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</si>
  <si>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</si>
  <si>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</si>
  <si>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</si>
  <si>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</si>
  <si>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</si>
  <si>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</si>
  <si>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</si>
  <si>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</si>
  <si>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</si>
  <si>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</si>
  <si>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</si>
  <si>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</si>
  <si>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</si>
  <si>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</si>
  <si>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</si>
  <si>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</si>
  <si>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</si>
  <si>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</si>
  <si>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</si>
  <si>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</si>
  <si>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</si>
  <si>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</si>
  <si>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</si>
  <si>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</si>
  <si>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</si>
  <si>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</si>
  <si>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</si>
  <si>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</si>
  <si>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</si>
  <si>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</si>
  <si>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</si>
  <si>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</si>
  <si>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</si>
  <si>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</si>
  <si>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</si>
  <si>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</si>
  <si>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</si>
  <si>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</si>
  <si>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</si>
  <si>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</si>
  <si>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</si>
  <si>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</si>
  <si>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</si>
  <si>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</si>
  <si>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</si>
  <si>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</si>
  <si>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</si>
  <si>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</si>
  <si>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</si>
  <si>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</si>
  <si>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</si>
  <si>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</si>
  <si>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</si>
  <si>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</si>
  <si>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</si>
  <si>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</si>
  <si>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</si>
  <si>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</si>
  <si>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</si>
  <si>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</si>
  <si>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</si>
  <si>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</si>
  <si>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</si>
  <si>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</si>
  <si>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</si>
  <si>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</si>
  <si>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</si>
  <si>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</si>
  <si>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</si>
  <si>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</si>
  <si>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</si>
  <si>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</si>
  <si>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</si>
  <si>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</si>
  <si>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</si>
  <si>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</si>
  <si>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</si>
  <si>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</si>
  <si>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</si>
  <si>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</si>
  <si>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</si>
  <si>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</si>
  <si>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</si>
  <si>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</si>
  <si>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</si>
  <si>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</si>
  <si>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</si>
  <si>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</si>
  <si>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</si>
  <si>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</si>
  <si>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</si>
  <si>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</si>
  <si>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</si>
  <si>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</si>
  <si>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</si>
  <si>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</si>
  <si>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</si>
  <si>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</si>
  <si>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</si>
  <si>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</si>
  <si>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</si>
  <si>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</si>
  <si>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</si>
  <si>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</si>
  <si>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</si>
  <si>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</si>
  <si>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</si>
  <si>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</si>
  <si>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</si>
  <si>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</si>
  <si>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</si>
  <si>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</si>
  <si>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</si>
  <si>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</si>
  <si>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</si>
  <si>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</si>
  <si>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</si>
  <si>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</si>
  <si>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</si>
  <si>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</si>
  <si>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</si>
  <si>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</si>
  <si>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</si>
  <si>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</si>
  <si>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</si>
  <si>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</si>
  <si>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</si>
  <si>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</si>
  <si>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</si>
  <si>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</si>
  <si>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</si>
  <si>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</si>
  <si>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</si>
  <si>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</si>
  <si>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</si>
  <si>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</si>
  <si>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</si>
  <si>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</si>
  <si>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</si>
  <si>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</si>
  <si>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</si>
  <si>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</si>
  <si>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</si>
  <si>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</si>
  <si>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</si>
  <si>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</si>
  <si>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</si>
  <si>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</si>
  <si>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</si>
  <si>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</si>
  <si>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</si>
  <si>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</si>
  <si>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</si>
  <si>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</si>
  <si>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</si>
  <si>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</si>
  <si>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</si>
  <si>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</si>
  <si>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</si>
  <si>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</si>
  <si>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</si>
  <si>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</si>
  <si>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</si>
  <si>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</si>
  <si>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</si>
  <si>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</si>
  <si>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</si>
  <si>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</si>
  <si>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</si>
  <si>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</si>
  <si>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</si>
  <si>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</si>
  <si>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</si>
  <si>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</si>
  <si>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</si>
  <si>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</si>
  <si>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</si>
  <si>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</si>
  <si>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</si>
  <si>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</si>
  <si>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</si>
  <si>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</si>
  <si>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</si>
  <si>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</si>
  <si>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</si>
  <si>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</si>
  <si>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</si>
  <si>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</si>
  <si>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</si>
  <si>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</si>
  <si>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</si>
  <si>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</si>
  <si>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</si>
  <si>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</si>
  <si>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</si>
  <si>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</si>
  <si>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</si>
  <si>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</si>
  <si>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</si>
  <si>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</si>
  <si>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</si>
  <si>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</si>
  <si>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</si>
  <si>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</si>
  <si>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</si>
  <si>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</si>
  <si>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</si>
  <si>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</si>
  <si>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</si>
  <si>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</si>
  <si>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</si>
  <si>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</si>
  <si>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</si>
  <si>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</si>
  <si>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</si>
  <si>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</si>
  <si>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</si>
  <si>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</si>
  <si>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</si>
  <si>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</si>
  <si>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</si>
  <si>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</si>
  <si>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</si>
  <si>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</si>
  <si>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</si>
  <si>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</si>
  <si>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</si>
  <si>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</si>
  <si>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</si>
  <si>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</si>
  <si>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</si>
  <si>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</si>
  <si>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</si>
  <si>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</si>
  <si>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</si>
  <si>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</si>
  <si>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</si>
  <si>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</si>
  <si>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</si>
  <si>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</si>
  <si>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</si>
  <si>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</si>
  <si>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</si>
  <si>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</si>
  <si>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</si>
  <si>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</si>
  <si>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</si>
  <si>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</si>
  <si>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</si>
  <si>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</si>
  <si>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</si>
  <si>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</si>
  <si>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</si>
  <si>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</si>
  <si>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</si>
  <si>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</si>
  <si>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</si>
  <si>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</si>
  <si>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</si>
  <si>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</si>
  <si>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</si>
  <si>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</si>
  <si>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</si>
  <si>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</si>
  <si>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</si>
  <si>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</si>
  <si>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</si>
  <si>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</si>
  <si>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</si>
  <si>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</si>
  <si>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</si>
  <si>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</si>
  <si>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</si>
  <si>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</si>
  <si>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</si>
  <si>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</si>
  <si>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</si>
  <si>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</si>
  <si>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</si>
  <si>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</si>
  <si>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</si>
  <si>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</si>
  <si>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</si>
  <si>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</si>
  <si>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</si>
  <si>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</si>
  <si>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</si>
  <si>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</si>
  <si>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</si>
  <si>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</si>
  <si>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</si>
  <si>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</si>
  <si>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</si>
  <si>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</si>
  <si>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</si>
  <si>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</si>
  <si>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</si>
  <si>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</si>
  <si>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</si>
  <si>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</si>
  <si>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</si>
  <si>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</si>
  <si>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</si>
  <si>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</si>
  <si>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</si>
  <si>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</si>
  <si>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</si>
  <si>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</si>
  <si>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</si>
  <si>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</si>
  <si>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</si>
  <si>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</si>
  <si>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</si>
  <si>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</si>
  <si>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</si>
  <si>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</si>
  <si>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</si>
  <si>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</si>
  <si>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</si>
  <si>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</si>
  <si>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</si>
  <si>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</si>
  <si>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</si>
  <si>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</si>
  <si>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</si>
  <si>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</si>
  <si>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</si>
  <si>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</si>
  <si>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</si>
  <si>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</si>
  <si>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</si>
  <si>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</si>
  <si>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</si>
  <si>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</si>
  <si>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</si>
  <si>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</si>
  <si>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</si>
  <si>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</si>
  <si>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</si>
  <si>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</si>
  <si>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</si>
  <si>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</si>
  <si>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</si>
  <si>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</si>
  <si>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</si>
  <si>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</si>
  <si>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</si>
  <si>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</si>
  <si>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</si>
  <si>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</si>
  <si>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</si>
  <si>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</si>
  <si>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</si>
  <si>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</si>
  <si>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</si>
  <si>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</si>
  <si>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</si>
  <si>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</si>
  <si>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</si>
  <si>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</si>
  <si>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</si>
  <si>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</si>
  <si>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</si>
  <si>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</si>
  <si>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</si>
  <si>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</si>
  <si>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</si>
  <si>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</si>
  <si>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</si>
  <si>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</si>
  <si>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</si>
  <si>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</si>
  <si>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</si>
  <si>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</si>
  <si>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</si>
  <si>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</si>
  <si>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</si>
  <si>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</si>
  <si>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</si>
  <si>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</si>
  <si>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</si>
  <si>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</si>
  <si>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</si>
  <si>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</si>
  <si>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</si>
  <si>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</si>
  <si>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</si>
  <si>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</si>
  <si>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</si>
  <si>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</si>
  <si>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</si>
  <si>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</si>
  <si>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</si>
  <si>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</si>
  <si>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</si>
  <si>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</si>
  <si>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</si>
  <si>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</si>
  <si>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</si>
  <si>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</si>
  <si>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</si>
  <si>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</si>
  <si>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</si>
  <si>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</si>
  <si>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</si>
  <si>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</si>
  <si>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</si>
  <si>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</si>
  <si>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</si>
  <si>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</si>
  <si>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</si>
  <si>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</si>
  <si>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</si>
  <si>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</si>
  <si>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</si>
  <si>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</si>
  <si>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</si>
  <si>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</si>
  <si>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</si>
  <si>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</si>
  <si>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</si>
  <si>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</si>
  <si>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</si>
  <si>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</si>
  <si>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</si>
  <si>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</si>
  <si>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</si>
  <si>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</si>
  <si>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</si>
  <si>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</si>
  <si>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</si>
  <si>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</si>
  <si>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</si>
  <si>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</si>
  <si>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</si>
  <si>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</si>
  <si>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</si>
  <si>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</si>
  <si>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</si>
  <si>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</si>
  <si>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</si>
  <si>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</si>
  <si>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</si>
  <si>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</si>
  <si>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</si>
  <si>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</si>
  <si>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</si>
  <si>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</si>
  <si>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</si>
  <si>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</si>
  <si>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</si>
  <si>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</si>
  <si>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</si>
  <si>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</si>
  <si>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</si>
  <si>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</si>
  <si>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</si>
  <si>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</si>
  <si>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</si>
  <si>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</si>
  <si>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</si>
  <si>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</si>
  <si>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</si>
  <si>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</si>
  <si>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</si>
  <si>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</si>
  <si>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</si>
  <si>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</si>
  <si>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</si>
  <si>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</si>
  <si>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</si>
  <si>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</si>
  <si>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</si>
  <si>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</si>
  <si>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</si>
  <si>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</si>
  <si>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</si>
  <si>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</si>
  <si>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</si>
  <si>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</si>
  <si>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</si>
  <si>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</si>
  <si>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</si>
  <si>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</si>
  <si>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</si>
  <si>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</si>
  <si>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</si>
  <si>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</si>
  <si>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</si>
  <si>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</si>
  <si>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</si>
  <si>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</si>
  <si>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</si>
  <si>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</si>
  <si>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</si>
  <si>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</si>
  <si>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</si>
  <si>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</si>
  <si>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</si>
  <si>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</si>
  <si>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</si>
  <si>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</si>
  <si>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</si>
  <si>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</si>
  <si>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</si>
  <si>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</si>
  <si>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</si>
  <si>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</si>
  <si>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</si>
  <si>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</si>
  <si>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</si>
  <si>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</si>
  <si>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</si>
  <si>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</si>
  <si>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</si>
  <si>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</si>
  <si>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</si>
  <si>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</si>
  <si>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</si>
  <si>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</si>
  <si>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</si>
  <si>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</si>
  <si>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</si>
  <si>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</si>
  <si>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</si>
  <si>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</si>
  <si>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</si>
  <si>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</si>
  <si>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</si>
  <si>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</si>
  <si>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</si>
  <si>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</si>
  <si>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</si>
  <si>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</si>
  <si>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</si>
  <si>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</si>
  <si>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</si>
  <si>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</si>
  <si>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</si>
  <si>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</si>
  <si>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</si>
  <si>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</si>
  <si>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</si>
  <si>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</si>
  <si>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</si>
  <si>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</si>
  <si>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</si>
  <si>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</si>
  <si>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</si>
  <si>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</si>
  <si>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</si>
  <si>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</si>
  <si>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</si>
  <si>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</si>
  <si>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</si>
  <si>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</si>
  <si>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</si>
  <si>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</si>
  <si>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</si>
  <si>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</si>
  <si>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</si>
  <si>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</si>
  <si>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</si>
  <si>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</si>
  <si>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</si>
  <si>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</si>
  <si>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</si>
  <si>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</si>
  <si>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</si>
  <si>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</si>
  <si>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</si>
  <si>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</si>
  <si>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</si>
  <si>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</si>
  <si>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</si>
  <si>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</si>
  <si>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</si>
  <si>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</si>
  <si>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</si>
  <si>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</si>
  <si>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</si>
  <si>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</si>
  <si>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</si>
  <si>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</si>
  <si>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</si>
  <si>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</si>
  <si>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</si>
  <si>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</si>
  <si>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</si>
  <si>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</si>
  <si>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</si>
  <si>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</si>
  <si>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</si>
  <si>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</si>
  <si>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</si>
  <si>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</si>
  <si>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</si>
  <si>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</si>
  <si>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</si>
  <si>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</si>
  <si>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</si>
  <si>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</si>
  <si>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</si>
  <si>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</si>
  <si>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</si>
  <si>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</si>
  <si>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</si>
  <si>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</si>
  <si>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</si>
  <si>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</si>
  <si>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</si>
  <si>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</si>
  <si>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</si>
  <si>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</si>
  <si>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</si>
  <si>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</si>
  <si>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</si>
  <si>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</si>
  <si>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</si>
  <si>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</si>
  <si>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</si>
  <si>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</si>
  <si>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</si>
  <si>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</si>
  <si>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</si>
  <si>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</si>
  <si>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</si>
  <si>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</si>
  <si>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</si>
  <si>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</si>
  <si>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</si>
  <si>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</si>
  <si>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</si>
  <si>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</si>
  <si>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</si>
  <si>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</si>
  <si>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</si>
  <si>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</si>
  <si>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</si>
  <si>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</si>
  <si>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</si>
  <si>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</si>
  <si>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</si>
  <si>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</si>
  <si>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</si>
  <si>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</si>
  <si>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</si>
  <si>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</si>
  <si>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</si>
  <si>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</si>
  <si>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</si>
  <si>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</si>
  <si>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</si>
  <si>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</si>
  <si>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</si>
  <si>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</si>
  <si>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</si>
  <si>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</si>
  <si>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</si>
  <si>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</si>
  <si>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</si>
  <si>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</si>
  <si>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</si>
  <si>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</si>
  <si>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</si>
  <si>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</si>
  <si>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</si>
  <si>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</si>
  <si>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</si>
  <si>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</si>
  <si>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</si>
  <si>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</si>
  <si>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</si>
  <si>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</si>
  <si>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</si>
  <si>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</si>
  <si>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</si>
  <si>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</si>
  <si>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</si>
  <si>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</si>
  <si>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</si>
  <si>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</si>
  <si>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</si>
  <si>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</si>
  <si>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</si>
  <si>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</si>
  <si>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</si>
  <si>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</si>
  <si>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</si>
  <si>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</si>
  <si>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</si>
  <si>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</si>
  <si>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</si>
  <si>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</si>
  <si>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</si>
  <si>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</si>
  <si>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</si>
  <si>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</si>
  <si>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</si>
  <si>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</si>
  <si>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</si>
  <si>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</si>
  <si>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</si>
  <si>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</si>
  <si>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</si>
  <si>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</si>
  <si>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</si>
  <si>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</si>
  <si>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</si>
  <si>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</si>
  <si>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</si>
  <si>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</si>
  <si>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</si>
  <si>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</si>
  <si>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</si>
  <si>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</si>
  <si>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</si>
  <si>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</si>
  <si>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</si>
  <si>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</si>
  <si>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</si>
  <si>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</si>
  <si>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</si>
  <si>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</si>
  <si>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</si>
  <si>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</si>
  <si>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</si>
  <si>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</si>
  <si>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</si>
  <si>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</si>
  <si>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</si>
  <si>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</si>
  <si>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</si>
  <si>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</si>
  <si>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</si>
  <si>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</si>
  <si>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</si>
  <si>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</si>
  <si>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</si>
  <si>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</si>
  <si>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</si>
  <si>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</si>
  <si>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</si>
  <si>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</si>
  <si>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</si>
  <si>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</si>
  <si>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</si>
  <si>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</si>
  <si>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</si>
  <si>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</si>
  <si>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</si>
  <si>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</si>
  <si>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</si>
  <si>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</si>
  <si>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</si>
  <si>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</si>
  <si>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</si>
  <si>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</si>
  <si>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</si>
  <si>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</si>
  <si>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</si>
  <si>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</si>
  <si>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</si>
  <si>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</si>
  <si>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</si>
  <si>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</si>
  <si>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</si>
  <si>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</si>
  <si>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</si>
  <si>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</si>
  <si>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</si>
  <si>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</si>
  <si>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</si>
  <si>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</si>
  <si>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</si>
  <si>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</si>
  <si>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</si>
  <si>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</si>
  <si>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</si>
  <si>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</si>
  <si>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</si>
  <si>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</si>
  <si>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</si>
  <si>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</si>
  <si>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</si>
  <si>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</si>
  <si>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</si>
  <si>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</si>
  <si>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</si>
  <si>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</si>
  <si>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</si>
  <si>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</si>
  <si>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</si>
  <si>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</si>
  <si>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</si>
  <si>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</si>
  <si>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</si>
  <si>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</si>
  <si>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</si>
  <si>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</si>
  <si>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</si>
  <si>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</si>
  <si>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</si>
  <si>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</si>
  <si>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</si>
  <si>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</si>
  <si>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</si>
  <si>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</si>
  <si>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</si>
  <si>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</si>
  <si>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</si>
  <si>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</si>
  <si>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</si>
  <si>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</si>
  <si>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</si>
  <si>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</si>
  <si>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</si>
  <si>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</si>
  <si>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</si>
  <si>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</si>
  <si>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</si>
  <si>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</si>
  <si>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</si>
  <si>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</si>
  <si>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</si>
  <si>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</si>
  <si>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</si>
  <si>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</si>
  <si>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</si>
  <si>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</si>
  <si>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</si>
  <si>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</si>
  <si>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</si>
  <si>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</si>
  <si>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</si>
  <si>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</si>
  <si>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</si>
  <si>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</si>
  <si>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</si>
  <si>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</si>
  <si>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</si>
  <si>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</si>
  <si>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</si>
  <si>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</si>
  <si>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</si>
  <si>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</si>
  <si>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</si>
  <si>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</si>
  <si>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</si>
  <si>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</si>
  <si>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</si>
  <si>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</si>
  <si>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</si>
  <si>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</si>
  <si>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</si>
  <si>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</si>
  <si>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</si>
  <si>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</si>
  <si>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</si>
  <si>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</si>
  <si>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</si>
  <si>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</si>
  <si>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</si>
  <si>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</si>
  <si>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</si>
  <si>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</si>
  <si>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</si>
  <si>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</si>
  <si>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</si>
  <si>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</si>
  <si>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</si>
  <si>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</si>
  <si>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</si>
  <si>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</si>
  <si>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</si>
  <si>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</si>
  <si>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</si>
  <si>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</si>
  <si>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</si>
  <si>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</si>
  <si>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</si>
  <si>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</si>
  <si>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</si>
  <si>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</si>
  <si>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</si>
  <si>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</si>
  <si>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</si>
  <si>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</si>
  <si>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</si>
  <si>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</si>
  <si>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</si>
  <si>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</si>
  <si>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</si>
  <si>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</si>
  <si>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</si>
  <si>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</si>
  <si>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</si>
  <si>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</si>
  <si>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</si>
  <si>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</si>
  <si>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</si>
  <si>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</si>
  <si>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</si>
  <si>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</si>
  <si>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</si>
  <si>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</si>
  <si>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</si>
  <si>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</si>
  <si>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</si>
  <si>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</si>
  <si>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</si>
  <si>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</si>
  <si>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</si>
  <si>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</si>
  <si>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</si>
  <si>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</si>
  <si>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</si>
  <si>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</si>
  <si>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</si>
  <si>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</si>
  <si>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</si>
  <si>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</si>
  <si>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</si>
  <si>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</si>
  <si>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</si>
  <si>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</si>
  <si>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</si>
  <si>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</si>
  <si>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</si>
  <si>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</si>
  <si>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</si>
  <si>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</si>
  <si>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</si>
  <si>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</si>
  <si>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</si>
  <si>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</si>
  <si>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</si>
  <si>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</si>
  <si>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</si>
  <si>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</si>
  <si>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</si>
  <si>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</si>
  <si>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</si>
  <si>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</si>
  <si>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</si>
  <si>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</si>
  <si>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</si>
  <si>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</si>
  <si>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</si>
  <si>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</si>
  <si>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</si>
  <si>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</si>
  <si>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</si>
  <si>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</si>
  <si>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</si>
  <si>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</si>
  <si>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</si>
  <si>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</si>
  <si>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</si>
  <si>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</si>
  <si>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</si>
  <si>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</si>
  <si>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</si>
  <si>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</si>
  <si>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</si>
  <si>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</si>
  <si>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</si>
  <si>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</si>
  <si>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</si>
  <si>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</si>
  <si>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</si>
  <si>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</si>
  <si>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</si>
  <si>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</si>
  <si>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</si>
  <si>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</si>
  <si>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</si>
  <si>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</si>
  <si>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</si>
  <si>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</si>
  <si>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</si>
  <si>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</si>
  <si>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</si>
  <si>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</si>
  <si>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</si>
  <si>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</si>
  <si>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</si>
  <si>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</si>
  <si>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</si>
  <si>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</si>
  <si>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</si>
  <si>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</si>
  <si>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</si>
  <si>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</si>
  <si>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</si>
  <si>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</si>
  <si>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</si>
  <si>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</si>
  <si>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</si>
  <si>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</si>
  <si>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</si>
  <si>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</si>
  <si>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</si>
  <si>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</si>
  <si>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</si>
  <si>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</si>
  <si>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</si>
  <si>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</si>
  <si>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</si>
  <si>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</si>
  <si>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</si>
  <si>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</si>
  <si>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</si>
  <si>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</si>
  <si>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</si>
  <si>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</si>
  <si>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</si>
  <si>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</si>
  <si>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</si>
  <si>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</si>
  <si>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</si>
  <si>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</si>
  <si>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</si>
  <si>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</si>
  <si>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</si>
  <si>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</si>
  <si>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</si>
  <si>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</si>
  <si>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</si>
  <si>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</si>
  <si>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</si>
  <si>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</si>
  <si>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</si>
  <si>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</si>
  <si>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</si>
  <si>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</si>
  <si>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</si>
  <si>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</si>
  <si>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</si>
  <si>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</si>
  <si>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</si>
  <si>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</si>
  <si>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</si>
  <si>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</si>
  <si>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</si>
  <si>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</si>
  <si>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</si>
  <si>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</si>
  <si>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</si>
  <si>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</si>
  <si>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</si>
  <si>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</si>
  <si>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</si>
  <si>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</si>
  <si>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</si>
  <si>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</si>
  <si>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</si>
  <si>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</si>
  <si>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</si>
  <si>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</si>
  <si>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</si>
  <si>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</si>
  <si>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</si>
  <si>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</si>
  <si>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</si>
  <si>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</si>
  <si>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</si>
  <si>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</si>
  <si>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</si>
  <si>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</si>
  <si>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</si>
  <si>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</si>
  <si>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</si>
  <si>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</si>
  <si>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</si>
  <si>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</si>
  <si>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</si>
  <si>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</si>
  <si>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</si>
  <si>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</si>
  <si>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</si>
  <si>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</si>
  <si>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</si>
  <si>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</si>
  <si>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</si>
  <si>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</si>
  <si>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</si>
  <si>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</si>
  <si>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</si>
  <si>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</si>
  <si>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</si>
  <si>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</si>
  <si>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</si>
  <si>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</si>
  <si>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</si>
  <si>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</si>
  <si>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</si>
  <si>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</si>
  <si>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</si>
  <si>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</si>
  <si>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</si>
  <si>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</si>
  <si>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</si>
  <si>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</si>
  <si>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</si>
  <si>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</si>
  <si>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</si>
  <si>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</si>
  <si>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</si>
  <si>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</si>
  <si>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</si>
  <si>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</si>
  <si>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</si>
  <si>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</si>
  <si>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</si>
  <si>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</si>
  <si>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</si>
  <si>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</si>
  <si>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</si>
  <si>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</si>
  <si>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</si>
  <si>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</si>
  <si>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</si>
  <si>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</si>
  <si>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</si>
  <si>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</si>
  <si>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</si>
  <si>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</si>
  <si>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</si>
  <si>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</si>
  <si>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</si>
  <si>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</si>
  <si>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</si>
  <si>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</si>
  <si>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</si>
  <si>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</si>
  <si>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</si>
  <si>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</si>
  <si>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</si>
  <si>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</si>
  <si>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</si>
  <si>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</si>
  <si>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</si>
  <si>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</si>
  <si>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</si>
  <si>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</si>
  <si>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</si>
  <si>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</si>
  <si>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</si>
  <si>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</si>
  <si>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</si>
  <si>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</si>
  <si>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</si>
  <si>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</si>
  <si>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</si>
  <si>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</si>
  <si>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</si>
  <si>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</si>
  <si>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</si>
  <si>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</si>
  <si>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</si>
  <si>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</si>
  <si>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</si>
  <si>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</si>
  <si>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</si>
  <si>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</si>
  <si>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</si>
  <si>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</si>
  <si>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</si>
  <si>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</si>
  <si>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</si>
  <si>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</si>
  <si>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</si>
  <si>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</si>
  <si>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</si>
  <si>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</si>
  <si>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</si>
  <si>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</si>
  <si>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</si>
  <si>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</si>
  <si>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</si>
  <si>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</si>
  <si>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</si>
  <si>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</si>
  <si>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</si>
  <si>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</si>
  <si>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</si>
  <si>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</si>
  <si>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</si>
  <si>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</si>
  <si>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</si>
  <si>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</si>
  <si>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</si>
  <si>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</si>
  <si>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</si>
  <si>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</si>
  <si>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</si>
  <si>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</si>
  <si>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</si>
  <si>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</si>
  <si>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</si>
  <si>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</si>
  <si>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</si>
  <si>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</si>
  <si>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</si>
  <si>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</si>
  <si>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</si>
  <si>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</si>
  <si>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</si>
  <si>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</si>
  <si>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</si>
  <si>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</si>
  <si>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</si>
  <si>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</si>
  <si>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</si>
  <si>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</si>
  <si>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</si>
  <si>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</si>
  <si>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</si>
  <si>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</si>
  <si>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</si>
  <si>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</si>
  <si>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</si>
  <si>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</si>
  <si>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</si>
  <si>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</si>
  <si>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</si>
  <si>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</si>
  <si>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</si>
  <si>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</si>
  <si>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</si>
  <si>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</si>
  <si>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</si>
  <si>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</si>
  <si>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</si>
  <si>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</si>
  <si>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</si>
  <si>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</si>
  <si>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</si>
  <si>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</si>
  <si>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</si>
  <si>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</si>
  <si>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</si>
  <si>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</si>
  <si>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</si>
  <si>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</si>
  <si>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</si>
  <si>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</si>
  <si>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</si>
  <si>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</si>
  <si>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</si>
  <si>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</si>
  <si>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</si>
  <si>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</si>
  <si>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</si>
  <si>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</si>
  <si>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</si>
  <si>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</si>
  <si>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</si>
  <si>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</si>
  <si>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</si>
  <si>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</si>
  <si>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</si>
  <si>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</si>
  <si>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</si>
  <si>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</si>
  <si>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</si>
  <si>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</si>
  <si>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</si>
  <si>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</si>
  <si>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</si>
  <si>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</si>
  <si>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</si>
  <si>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</si>
  <si>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</si>
  <si>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</si>
  <si>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</si>
  <si>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</si>
  <si>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</si>
  <si>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</si>
  <si>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</si>
  <si>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</si>
  <si>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</si>
  <si>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</si>
  <si>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</si>
  <si>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</si>
  <si>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</si>
  <si>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</si>
  <si>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</si>
  <si>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</si>
  <si>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</si>
  <si>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</si>
  <si>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</si>
  <si>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</si>
  <si>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</si>
  <si>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</si>
  <si>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</si>
  <si>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</si>
  <si>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</si>
  <si>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</si>
  <si>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</si>
  <si>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</si>
  <si>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</si>
  <si>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</si>
  <si>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</si>
  <si>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</si>
  <si>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</si>
  <si>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</si>
  <si>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</si>
  <si>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</si>
  <si>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</si>
  <si>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</si>
  <si>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</si>
  <si>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</si>
  <si>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</si>
  <si>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</si>
  <si>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</si>
  <si>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</si>
  <si>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</si>
  <si>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</si>
  <si>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</si>
  <si>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</si>
  <si>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</si>
  <si>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</si>
  <si>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</si>
  <si>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</si>
  <si>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</si>
  <si>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</si>
  <si>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</si>
  <si>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</si>
  <si>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</si>
  <si>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</si>
  <si>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PCM-20251019-00001650</t>
  </si>
  <si>
    <t>ETA 50 min</t>
  </si>
  <si>
    <t>PCM-20251019-00001682</t>
  </si>
  <si>
    <t>Team at gate checking access</t>
  </si>
  <si>
    <t>NO PCM</t>
  </si>
  <si>
    <t>Team at site</t>
  </si>
  <si>
    <t xml:space="preserve"> PCM-20250215-00000830 </t>
  </si>
  <si>
    <t>LTE site still down and  site located in aramco area access issue need special permission</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</si>
  <si>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</si>
  <si>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</si>
  <si>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</si>
  <si>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</si>
  <si>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</si>
  <si>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</si>
  <si>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</si>
  <si>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</si>
  <si>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</si>
  <si>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</si>
  <si>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PCM-20251019-00001710</t>
  </si>
  <si>
    <t>EM Team on the way ETA: 30 Mins</t>
  </si>
  <si>
    <t>PCM-20251009-00001098</t>
  </si>
  <si>
    <t xml:space="preserve">3G Down due to module issue under arrangement </t>
  </si>
  <si>
    <t>PCM-20251018-00002069</t>
  </si>
  <si>
    <t>cell still down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</si>
</sst>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8" dataDxfId="47" headerRowBorderDxfId="45" tableBorderDxfId="46" totalsRowBorderDxfId="44">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3" totalsRowShown="0" headerRowDxfId="15" dataDxfId="14" headerRowBorderDxfId="12" tableBorderDxfId="13">
  <autoFilter ref="A1:L5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286.74387939814915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6.2485668981462368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45949.692305324075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45949.692305324075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45949.692305324075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45949.692305324075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45949.692305324075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45949.692305324075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45949.692305324075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45949.692305324075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45949.692305324075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45949.692305324075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45949.692305324075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45949.692305324075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45949.692305324075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45949.692305324075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45949.692305324075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45949.692305324075</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45949.692305324075</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45949.692305324075</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45949.692305324075</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45949.692305324075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45949.692305324075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45949.692305324075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45949.692305324075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45949.692305324075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45949.692305324075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45949.692305324075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45949.692305324075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45949.692305324075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45949.692305324075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45949.692305324075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45949.692305324075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45949.692305324075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45949.692305324075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45949.692305324075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45949.692305324075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45949.692305324075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45949.692305324075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45949.692305324075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45949.692305324075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45949.692305324075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45949.692305324075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45949.692305324075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45949.692305324075</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45949.692305324075</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45949.692305324075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45949.692305324075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45949.692305324075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45949.692305324075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45949.692305324075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45949.692305324075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45949.692305324075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45949.692305324075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45949.692305324075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45949.692305324075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45949.692305324075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45949.692305324075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45949.692305324075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45949.692305324075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45949.692305324075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45949.692305324075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45949.692305324075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45949.692305324075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45949.692305324075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45949.692305324075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45949.692305324075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45949.692305324075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45949.692305324075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45949.692305324075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45949.692305324075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45949.692305324075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45949.692305324075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45949.692305324075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45949.692305324075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45949.692305324075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45949.692305324075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45949.692305324075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45949.692305324075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45949.692305324075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45949.692305324075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45949.692305324075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45949.692305324075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45949.692305324075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45949.692305324075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45949.692305324075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45949.692305324075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45949.692305324075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45949.692305324075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45949.692305324075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45949.692305324075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45949.692305324075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45949.692305324075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45949.692305324075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45949.692305324075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45949.692305324075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45949.692305324075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45949.692305324075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45949.692305324075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45949.692305324075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45949.692305324075</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45949.692305324075</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B7EE627A-0ABE-4AE9-B091-EC40D316310D}"/>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142.96522199074388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124.69246736111381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5.1965298611103208</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2</v>
      </c>
      <c r="D6" s="18" t="s">
        <v>15448</v>
      </c>
      <c r="E6" s="116" t="s">
        <v>38964</v>
      </c>
      <c r="F6" s="117">
        <v>45949.654930555553</v>
      </c>
      <c r="G6" s="118">
        <f ca="1">IFERROR(NOW()-F6,"-")</f>
        <v>3.7374768522568047E-2</v>
      </c>
      <c r="H6" s="117">
        <v>45949.647187499999</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v>2</v>
      </c>
      <c r="D7" s="18" t="s">
        <v>26058</v>
      </c>
      <c r="E7" s="116" t="s">
        <v>38964</v>
      </c>
      <c r="F7" s="117">
        <v>45949.66609953704</v>
      </c>
      <c r="G7" s="118">
        <f ca="1">IFERROR(NOW()-F7,"-")</f>
        <v>2.620578703499632E-2</v>
      </c>
      <c r="H7" s="117">
        <v>45949.659641203703</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45949.692305324075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45949.692305324075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45949.692305324075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45949.692305324075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45949.692305324075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45949.692305324075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45949.692305324075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45949.692305324075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45949.692305324075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45949.692305324075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45949.692305324075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45949.692305324075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45949.692305324075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45949.692305324075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45949.692305324075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45949.692305324075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45949.692305324075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45949.692305324075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45949.692305324075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45949.692305324075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45949.692305324075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45949.692305324075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45949.692305324075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45949.692305324075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45949.692305324075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45949.692305324075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45949.692305324075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45949.692305324075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45949.692305324075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45949.692305324075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45949.692305324075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45949.692305324075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45949.692305324075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45949.692305324075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45949.692305324075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45949.692305324075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45949.692305324075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45949.692305324075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45949.692305324075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45949.692305324075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45949.692305324075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45949.692305324075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45949.692305324075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45949.692305324075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45949.692305324075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45949.692305324075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45949.692305324075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45949.692305324075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45949.692305324075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45949.692305324075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45949.692305324075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45949.692305324075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45949.692305324075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45949.692305324075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45949.692305324075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45949.692305324075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45949.692305324075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45949.692305324075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45949.692305324075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45949.692305324075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45949.692305324075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45949.692305324075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45949.692305324075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45949.692305324075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45949.692305324075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45949.692305324075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45949.692305324075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45949.692305324075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45949.692305324075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45949.692305324075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45949.692305324075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45949.692305324075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45949.692305324075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45949.692305324075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45949.692305324075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45949.692305324075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45949.692305324075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45949.692305324075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45949.692305324075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45949.692305324075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45949.692305324075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45949.692305324075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45949.692305324075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45949.692305324075</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45949.692305324075</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tabSelected="1"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39058</v>
      </c>
      <c r="B2" s="64" t="str">
        <f>IFERROR(VLOOKUP(D2,DB!A:K,11,0),"")</f>
        <v>R3</v>
      </c>
      <c r="C2" s="18">
        <v>2</v>
      </c>
      <c r="D2" s="18" t="s">
        <v>23498</v>
      </c>
      <c r="E2" s="18"/>
      <c r="F2" s="20"/>
      <c r="G2" s="21">
        <f t="shared" ref="G2:G43" ca="1" si="0">IFERROR(NOW()-F2,"-")</f>
        <v>45949.692305324075</v>
      </c>
      <c r="H2" s="166">
        <v>45949.641608796293</v>
      </c>
      <c r="I2" s="19" t="str">
        <f>IFERROR(VLOOKUP(D2,DB!A:F,6,0),"")</f>
        <v>SCECO</v>
      </c>
      <c r="J2" s="18" t="str">
        <f>IFERROR(VLOOKUP(D2,DB!A:G,7,0),"")</f>
        <v>Vandalized</v>
      </c>
      <c r="K2" s="47" t="s">
        <v>39059</v>
      </c>
      <c r="L2" s="23" t="str">
        <f>IFERROR(VLOOKUP(D2,DB!A:I,9,0),"")</f>
        <v>Latis</v>
      </c>
    </row>
    <row r="3" spans="1:13" ht="15" customHeight="1">
      <c r="A3" s="19"/>
      <c r="B3" s="64" t="str">
        <f>IFERROR(VLOOKUP(D3,DB!A:K,11,0),"")</f>
        <v/>
      </c>
      <c r="C3" s="18"/>
      <c r="D3" s="18"/>
      <c r="E3" s="18"/>
      <c r="F3" s="20"/>
      <c r="G3" s="21">
        <f t="shared" ca="1" si="0"/>
        <v>45949.692305324075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45949.692305324075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45949.692305324075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45949.692305324075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45949.692305324075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45949.692305324075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45949.692305324075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45949.692305324075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45949.692305324075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45949.692305324075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45949.692305324075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45949.692305324075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45949.692305324075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45949.692305324075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45949.692305324075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45949.692305324075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45949.692305324075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45949.692305324075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45949.692305324075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45949.692305324075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45949.692305324075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45949.692305324075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45949.692305324075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45949.692305324075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45949.692305324075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45949.692305324075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45949.692305324075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45949.692305324075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45949.692305324075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45949.692305324075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45949.692305324075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45949.692305324075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45949.692305324075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45949.692305324075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45949.692305324075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45949.692305324075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45949.692305324075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45949.692305324075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45949.692305324075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45949.692305324075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45949.692305324075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45949.692305324075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45949.692305324075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45949.692305324075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45949.692305324075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45949.692305324075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45949.692305324075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45949.692305324075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45949.692305324075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45949.692305324075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45949.692305324075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45949.692305324075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45949.692305324075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45949.692305324075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45949.692305324075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45949.692305324075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45949.692305324075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45949.692305324075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45949.692305324075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45949.692305324075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45949.692305324075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45949.692305324075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45949.692305324075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45949.692305324075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45949.692305324075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45949.692305324075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45949.692305324075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45949.692305324075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45949.692305324075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45949.692305324075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45949.692305324075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45949.692305324075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45949.692305324075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45949.692305324075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45949.692305324075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45949.692305324075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45949.692305324075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45949.692305324075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45949.692305324075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45949.692305324075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45949.692305324075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45949.692305324075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45949.692305324075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45949.692305324075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45949.692305324075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45949.692305324075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45949.692305324075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45949.692305324075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45949.692305324075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45949.692305324075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45949.692305324075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45949.692305324075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45949.692305324075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45949.692305324075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45949.692305324075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45949.692305324075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45949.692305324075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45949.692305324075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45949.692305324075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45949.692305324075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45949.692305324075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45949.692305324075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45949.692305324075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45949.692305324075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45949.692305324075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45949.692305324075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45949.692305324075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45949.692305324075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45949.692305324075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45949.692305324075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45949.692305324075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45949.692305324075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45949.692305324075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45949.692305324075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45949.692305324075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45949.692305324075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45949.692305324075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45949.692305324075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45949.692305324075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45949.692305324075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45949.692305324075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45949.692305324075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45949.692305324075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45949.692305324075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45949.692305324075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45949.692305324075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45949.692305324075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45949.692305324075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45949.692305324075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45949.692305324075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45949.692305324075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45949.692305324075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45949.692305324075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45949.692305324075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45949.692305324075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45949.692305324075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45949.692305324075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45949.692305324075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45949.692305324075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45949.692305324075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45949.692305324075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45949.692305324075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45949.692305324075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45949.692305324075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45949.692305324075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45949.692305324075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45949.692305324075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45949.692305324075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45949.692305324075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45949.692305324075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45949.692305324075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45949.692305324075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45949.692305324075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45949.692305324075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45949.692305324075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45949.692305324075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45949.692305324075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45949.692305324075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45949.692305324075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45949.692305324075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45949.692305324075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45949.692305324075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45949.692305324075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45949.692305324075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45949.692305324075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45949.692305324075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45949.692305324075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45949.692305324075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45949.692305324075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45949.692305324075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45949.692305324075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45949.692305324075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45949.692305324075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45949.692305324075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45949.692305324075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45949.692305324075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45949.692305324075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45949.692305324075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45949.692305324075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45949.692305324075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45949.692305324075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45949.692305324075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45949.692305324075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45949.692305324075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45949.692305324075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45949.692305324075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45949.692305324075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45949.692305324075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45949.692305324075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45949.692305324075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45949.692305324075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45949.692305324075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45949.692305324075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45949.692305324075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45949.692305324075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45949.692305324075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45949.692305324075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45949.692305324075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45949.692305324075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45949.692305324075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45949.692305324075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45949.692305324075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45949.692305324075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45949.692305324075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45949.692305324075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45949.692305324075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45949.692305324075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45949.692305324075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45949.692305324075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45949.692305324075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45949.692305324075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45949.692305324075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45949.692305324075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45949.692305324075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45949.692305324075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45949.692305324075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45949.692305324075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45949.692305324075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45949.692305324075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45949.692305324075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45949.692305324075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45949.692305324075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45949.692305324075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45949.692305324075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45949.692305324075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45949.692305324075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45949.692305324075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45949.692305324075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45949.692305324075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45949.692305324075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45949.692305324075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45949.692305324075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45949.692305324075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45949.692305324075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45949.692305324075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45949.692305324075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45949.692305324075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45949.692305324075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45949.692305324075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45949.692305324075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45949.692305324075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45949.692305324075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45949.692305324075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45949.692305324075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45949.692305324075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45949.692305324075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45949.692305324075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45949.692305324075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45949.692305324075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45949.692305324075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45949.692305324075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45949.692305324075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45949.692305324075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45949.692305324075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45949.692305324075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45949.692305324075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45949.692305324075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45949.692305324075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45949.692305324075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45949.692305324075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45949.692305324075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45949.692305324075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45949.692305324075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45949.692305324075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45949.692305324075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45949.692305324075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45949.692305324075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45949.692305324075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45949.692305324075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45949.692305324075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45949.692305324075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45949.692305324075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45949.692305324075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45949.692305324075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45949.692305324075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45949.692305324075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45949.692305324075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45949.692305324075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45949.692305324075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45949.692305324075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45949.692305324075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45949.692305324075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45949.692305324075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45949.692305324075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45949.692305324075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45949.692305324075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45949.692305324075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45949.692305324075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45949.692305324075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45949.692305324075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45949.692305324075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45949.692305324075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45949.692305324075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45949.692305324075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45949.692305324075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45949.692305324075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45949.692305324075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45949.692305324075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45949.692305324075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45949.692305324075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45949.692305324075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45949.692305324075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45949.692305324075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45949.692305324075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45949.692305324075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45949.692305324075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45949.692305324075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45949.692305324075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45949.692305324075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45949.692305324075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45949.692305324075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45949.692305324075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45949.692305324075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45949.692305324075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45949.692305324075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45949.692305324075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45949.692305324075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45949.692305324075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45949.692305324075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45949.692305324075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45949.692305324075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45949.692305324075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45949.692305324075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45949.692305324075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45949.692305324075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45949.692305324075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45949.692305324075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45949.692305324075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45949.692305324075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45949.692305324075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45949.692305324075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45949.692305324075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45949.692305324075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45949.692305324075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45949.692305324075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45949.692305324075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45949.692305324075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45949.692305324075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45949.692305324075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45949.692305324075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45949.692305324075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45949.692305324075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45949.692305324075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45949.692305324075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45949.692305324075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45949.692305324075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45949.692305324075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45949.692305324075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45949.692305324075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45949.692305324075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45949.692305324075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45949.692305324075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45949.692305324075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45949.692305324075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45949.692305324075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45949.692305324075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45949.692305324075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45949.692305324075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45949.692305324075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45949.692305324075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45949.692305324075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45949.692305324075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45949.692305324075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45949.692305324075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45949.692305324075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45949.692305324075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45949.692305324075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45949.692305324075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45949.692305324075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45949.692305324075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45949.692305324075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45949.692305324075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45949.692305324075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45949.692305324075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45949.692305324075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45949.692305324075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45949.692305324075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45949.692305324075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45949.692305324075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45949.692305324075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45949.692305324075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45949.692305324075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45949.692305324075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45949.692305324075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45949.692305324075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45949.692305324075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45949.692305324075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45949.692305324075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45949.692305324075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45949.692305324075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45949.692305324075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45949.692305324075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45949.692305324075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45949.692305324075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45949.692305324075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45949.692305324075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45949.692305324075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45949.692305324075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45949.692305324075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45949.692305324075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45949.692305324075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45949.692305324075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45949.692305324075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45949.692305324075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45949.692305324075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45949.692305324075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45949.692305324075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45949.692305324075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45949.692305324075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45949.692305324075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45949.692305324075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45949.692305324075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45949.692305324075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45949.692305324075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45949.692305324075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45949.692305324075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45949.692305324075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45949.692305324075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45949.692305324075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45949.692305324075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45949.692305324075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45949.692305324075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45949.692305324075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45949.692305324075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45949.692305324075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45949.692305324075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45949.692305324075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45949.692305324075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45949.692305324075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45949.692305324075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45949.692305324075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45949.692305324075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45949.692305324075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45949.692305324075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45949.692305324075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45949.692305324075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45949.692305324075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45949.692305324075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45949.692305324075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45949.692305324075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45949.692305324075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45949.692305324075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45949.692305324075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45949.692305324075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45949.692305324075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45949.692305324075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45949.692305324075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45949.692305324075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45949.692305324075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45949.692305324075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45949.692305324075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45949.692305324075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45949.692305324075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45949.692305324075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45949.692305324075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45949.692305324075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45949.692305324075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45949.692305324075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45949.692305324075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45949.692305324075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45949.692305324075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45949.692305324075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45949.692305324075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45949.692305324075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45949.692305324075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45949.692305324075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45949.692305324075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45949.692305324075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45949.692305324075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45949.692305324075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45949.692305324075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45949.692305324075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45949.692305324075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45949.692305324075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45949.692305324075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45949.692305324075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45949.692305324075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45949.692305324075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45949.692305324075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45949.692305324075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45949.692305324075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45949.692305324075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45949.692305324075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45949.692305324075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45949.692305324075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45949.692305324075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45949.692305324075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45949.692305324075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45949.692305324075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45949.692305324075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45949.692305324075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45949.692305324075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45949.692305324075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45949.692305324075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45949.692305324075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45949.692305324075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45949.692305324075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45949.692305324075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45949.692305324075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45949.692305324075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45949.692305324075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45949.692305324075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45949.692305324075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45949.692305324075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45949.692305324075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45949.692305324075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45949.692305324075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45949.692305324075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45949.692305324075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45949.692305324075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45949.692305324075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45949.692305324075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45949.692305324075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45949.692305324075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45949.692305324075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45949.692305324075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45949.692305324075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45949.692305324075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45949.692305324075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45949.692305324075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45949.692305324075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45949.692305324075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45949.692305324075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45949.692305324075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45949.692305324075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45949.692305324075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45949.692305324075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45949.692305324075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45949.692305324075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45949.692305324075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45949.692305324075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45949.692305324075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45949.692305324075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45949.692305324075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45949.692305324075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45949.692305324075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45949.692305324075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45949.692305324075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45949.692305324075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45949.692305324075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45949.692305324075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45949.692305324075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45949.692305324075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45949.692305324075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45949.692305324075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45949.692305324075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45949.692305324075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45949.692305324075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45949.692305324075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45949.692305324075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45949.692305324075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45949.692305324075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45949.692305324075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45949.692305324075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45949.692305324075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45949.692305324075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45949.692305324075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45949.692305324075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45949.692305324075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45949.692305324075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45949.692305324075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45949.692305324075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45949.692305324075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45949.692305324075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45949.692305324075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45949.692305324075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45949.692305324075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45949.692305324075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45949.692305324075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45949.692305324075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45949.692305324075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45949.692305324075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45949.692305324075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45949.692305324075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45949.692305324075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45949.692305324075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45949.692305324075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45949.692305324075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45949.692305324075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45949.692305324075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45949.692305324075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45949.692305324075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45949.692305324075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45949.692305324075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45949.692305324075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45949.692305324075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45949.692305324075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45949.692305324075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45949.692305324075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45949.692305324075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45949.692305324075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45949.692305324075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45949.692305324075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45949.692305324075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45949.692305324075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45949.692305324075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45949.692305324075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45949.692305324075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45949.692305324075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45949.692305324075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45949.692305324075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45949.692305324075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45949.692305324075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45949.692305324075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45949.692305324075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45949.692305324075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45949.692305324075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45949.692305324075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45949.692305324075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45949.692305324075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45949.692305324075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45949.692305324075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45949.692305324075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45949.692305324075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45949.692305324075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45949.692305324075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45949.692305324075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45949.692305324075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45949.692305324075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45949.692305324075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45949.692305324075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45949.692305324075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45949.692305324075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45949.692305324075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45949.692305324075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45949.692305324075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45949.692305324075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45949.692305324075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45949.692305324075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45949.692305324075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45949.692305324075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45949.692305324075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45949.692305324075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45949.692305324075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45949.692305324075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45949.692305324075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45949.692305324075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45949.692305324075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45949.692305324075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45949.692305324075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45949.692305324075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45949.692305324075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45949.692305324075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45949.692305324075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45949.692305324075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45949.692305324075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45949.692305324075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45949.692305324075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45949.692305324075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45949.692305324075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45949.692305324075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45949.692305324075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45949.692305324075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45949.692305324075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45949.692305324075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45949.692305324075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45949.692305324075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45949.692305324075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45949.692305324075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45949.692305324075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45949.692305324075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45949.692305324075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45949.692305324075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45949.692305324075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45949.692305324075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45949.692305324075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45949.692305324075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45949.692305324075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45949.692305324075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45949.692305324075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45949.692305324075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45949.692305324075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45949.692305324075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45949.692305324075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45949.692305324075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45949.692305324075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45949.692305324075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45949.692305324075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45949.692305324075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45949.692305324075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45949.692305324075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45949.692305324075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45949.692305324075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45949.692305324075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45949.692305324075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45949.692305324075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45949.692305324075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45949.692305324075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45949.692305324075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45949.692305324075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45949.692305324075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45949.692305324075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45949.692305324075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45949.692305324075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45949.692305324075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45949.692305324075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45949.692305324075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45949.692305324075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45949.692305324075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45949.692305324075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45949.692305324075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45949.692305324075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45949.692305324075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45949.692305324075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45949.692305324075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45949.692305324075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45949.692305324075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45949.692305324075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45949.692305324075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45949.692305324075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45949.692305324075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45949.692305324075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45949.692305324075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45949.692305324075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45949.692305324075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45949.692305324075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45949.692305324075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45949.692305324075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45949.692305324075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45949.692305324075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45949.692305324075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45949.692305324075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45949.692305324075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45949.692305324075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45949.692305324075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45949.692305324075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45949.692305324075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45949.692305324075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45949.692305324075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45949.692305324075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45949.692305324075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45949.692305324075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45949.692305324075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45949.692305324075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45949.692305324075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45949.692305324075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45949.692305324075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45949.692305324075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45949.692305324075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45949.692305324075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45949.692305324075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45949.692305324075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45949.692305324075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45949.692305324075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45949.692305324075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45949.692305324075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45949.692305324075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45949.692305324075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45949.692305324075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45949.692305324075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45949.692305324075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45949.692305324075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45949.692305324075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45949.692305324075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45949.692305324075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45949.692305324075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45949.692305324075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45949.692305324075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45949.692305324075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45949.692305324075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45949.692305324075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45949.692305324075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45949.692305324075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45949.692305324075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45949.692305324075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45949.692305324075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45949.692305324075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45949.692305324075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45949.692305324075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45949.692305324075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45949.692305324075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45949.692305324075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45949.692305324075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45949.692305324075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45949.692305324075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45949.692305324075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45949.692305324075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45949.692305324075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45949.692305324075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45949.692305324075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45949.692305324075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45949.692305324075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45949.692305324075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45949.692305324075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45949.692305324075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45949.692305324075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45949.692305324075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45949.692305324075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45949.692305324075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45949.692305324075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45949.692305324075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45949.692305324075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45949.692305324075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45949.692305324075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45949.692305324075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45949.692305324075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45949.692305324075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45949.692305324075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45949.692305324075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45949.692305324075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45949.692305324075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45949.692305324075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45949.692305324075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45949.692305324075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45949.692305324075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45949.692305324075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45949.692305324075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45949.692305324075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45949.692305324075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45949.692305324075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45949.692305324075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45949.692305324075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45949.692305324075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45949.692305324075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45949.692305324075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45949.692305324075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45949.692305324075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45949.692305324075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45949.692305324075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45949.692305324075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45949.692305324075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45949.692305324075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45949.692305324075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45949.692305324075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45949.692305324075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45949.692305324075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45949.692305324075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45949.692305324075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45949.692305324075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45949.692305324075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45949.692305324075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45949.692305324075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45949.692305324075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45949.692305324075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45949.692305324075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45949.692305324075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45949.692305324075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45949.692305324075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45949.692305324075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45949.692305324075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45949.692305324075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45949.692305324075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45949.692305324075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45949.692305324075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45949.692305324075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45949.692305324075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45949.692305324075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45949.692305324075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45949.692305324075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45949.692305324075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45949.692305324075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45949.692305324075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45949.692305324075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45949.692305324075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45949.692305324075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45949.692305324075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45949.692305324075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45949.692305324075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45949.692305324075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45949.692305324075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45949.692305324075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45949.692305324075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45949.692305324075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45949.692305324075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45949.692305324075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45949.692305324075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45949.692305324075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45949.692305324075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45949.692305324075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45949.692305324075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45949.692305324075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45949.692305324075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45949.692305324075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45949.692305324075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45949.692305324075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45949.692305324075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45949.692305324075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45949.692305324075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45949.692305324075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45949.692305324075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45949.692305324075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45949.692305324075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45949.692305324075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45949.692305324075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45949.692305324075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45949.692305324075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45949.692305324075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45949.692305324075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45949.692305324075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45949.692305324075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45949.692305324075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45949.692305324075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45949.692305324075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45949.692305324075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45949.692305324075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45949.692305324075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45949.692305324075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45949.692305324075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45949.692305324075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45949.692305324075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45949.692305324075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45949.692305324075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45949.692305324075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45949.692305324075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45949.692305324075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45949.692305324075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45949.692305324075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45949.692305324075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45949.692305324075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45949.692305324075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45949.692305324075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45949.692305324075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45949.692305324075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45949.692305324075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45949.692305324075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45949.692305324075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45949.692305324075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45949.692305324075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45949.692305324075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45949.692305324075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45949.692305324075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45949.692305324075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45949.692305324075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45949.692305324075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45949.692305324075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45949.692305324075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45949.692305324075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45949.692305324075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45949.692305324075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45949.692305324075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45949.692305324075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45949.692305324075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45949.692305324075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45949.692305324075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45949.692305324075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45949.692305324075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45949.692305324075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45949.692305324075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45949.692305324075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45949.692305324075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45949.692305324075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45949.692305324075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45949.692305324075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45949.692305324075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45949.692305324075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45949.692305324075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45949.692305324075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45949.692305324075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45949.692305324075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45949.692305324075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45949.692305324075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45949.692305324075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45949.692305324075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45949.692305324075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45949.692305324075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45949.692305324075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45949.692305324075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45949.692305324075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45949.692305324075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45949.692305324075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45949.692305324075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45949.692305324075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45949.692305324075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45949.692305324075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45949.692305324075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45949.692305324075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45949.692305324075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45949.692305324075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45949.692305324075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45949.692305324075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45949.692305324075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45949.692305324075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45949.692305324075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45949.692305324075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45949.692305324075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45949.692305324075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45949.692305324075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45949.692305324075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45949.692305324075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45949.692305324075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45949.692305324075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45949.692305324075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45949.692305324075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45949.692305324075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45949.692305324075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45949.692305324075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45949.692305324075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45949.692305324075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45949.692305324075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45949.692305324075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45949.692305324075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45949.692305324075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45949.692305324075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45949.692305324075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45949.692305324075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45949.692305324075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45949.692305324075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45949.692305324075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45949.692305324075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45949.692305324075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45949.692305324075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45949.692305324075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45949.692305324075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45949.692305324075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45949.692305324075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45949.692305324075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45949.692305324075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45949.692305324075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45949.692305324075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45949.692305324075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45949.692305324075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45949.692305324075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45949.692305324075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45949.692305324075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45949.692305324075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45949.692305324075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45949.692305324075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45949.692305324075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45949.692305324075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45949.692305324075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45949.692305324075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45949.692305324075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45949.692305324075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45949.692305324075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45949.692305324075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45949.692305324075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45949.692305324075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45949.692305324075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45949.692305324075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45949.692305324075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45949.692305324075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45949.692305324075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45949.692305324075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45949.692305324075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45949.692305324075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45949.692305324075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45949.692305324075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45949.692305324075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45949.692305324075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45949.692305324075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45949.692305324075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45949.692305324075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45949.692305324075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45949.692305324075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45949.692305324075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45949.692305324075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45949.692305324075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45949.692305324075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45949.692305324075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45949.692305324075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45949.692305324075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45949.692305324075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45949.692305324075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45949.692305324075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45949.692305324075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45949.692305324075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45949.692305324075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45949.692305324075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45949.692305324075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45949.692305324075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45949.692305324075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45949.692305324075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45949.692305324075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45949.692305324075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45949.692305324075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45949.692305324075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45949.692305324075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45949.692305324075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45949.692305324075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45949.692305324075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45949.692305324075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45949.692305324075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45949.692305324075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45949.692305324075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45949.692305324075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45949.692305324075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45949.692305324075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45949.692305324075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45949.692305324075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45949.692305324075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45949.692305324075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45949.692305324075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45949.692305324075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45949.692305324075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45949.692305324075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45949.692305324075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45949.692305324075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45949.692305324075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45949.692305324075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45949.692305324075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45949.692305324075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45949.692305324075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45949.692305324075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45949.692305324075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45949.692305324075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45949.692305324075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45949.692305324075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45949.692305324075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45949.692305324075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45949.692305324075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45949.692305324075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45949.692305324075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45949.692305324075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45949.692305324075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45949.692305324075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45949.692305324075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45949.692305324075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45949.692305324075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45949.692305324075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45949.692305324075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45949.692305324075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45949.692305324075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45949.692305324075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45949.692305324075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45949.692305324075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45949.692305324075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45949.692305324075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45949.692305324075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45949.692305324075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45949.692305324075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45949.692305324075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45949.692305324075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45949.692305324075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45949.692305324075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45949.692305324075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45949.692305324075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45949.692305324075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45949.692305324075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45949.692305324075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45949.692305324075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45949.692305324075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45949.692305324075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45949.692305324075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45949.692305324075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45949.692305324075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45949.692305324075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45949.692305324075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45949.692305324075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45949.692305324075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45949.692305324075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45949.692305324075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45949.692305324075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45949.692305324075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45949.692305324075</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246.21158773147909</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1</v>
      </c>
      <c r="D3" s="123" t="s">
        <v>37263</v>
      </c>
      <c r="E3" s="100" t="s">
        <v>38964</v>
      </c>
      <c r="F3" s="125">
        <v>45949.649988425925</v>
      </c>
      <c r="G3" s="126">
        <f ca="1">IFERROR(NOW()-F3,"")</f>
        <v>4.2316898150602356E-2</v>
      </c>
      <c r="H3" s="125">
        <v>45949.635243055556</v>
      </c>
      <c r="I3" s="121" t="str">
        <f>IFERROR(VLOOKUP(D3,DB!A:F,6,0),"")</f>
        <v>SCECO</v>
      </c>
      <c r="J3" s="121" t="str">
        <f>IFERROR(VLOOKUP(D3,DB!A:G,7,0),"")</f>
        <v>Dead</v>
      </c>
      <c r="K3" s="127" t="s">
        <v>39063</v>
      </c>
      <c r="L3" s="123" t="str">
        <f>IFERROR(VLOOKUP(D3,DB!A:I,9,0),"")</f>
        <v>Latis</v>
      </c>
    </row>
    <row r="4" spans="1:16" ht="15" customHeight="1">
      <c r="A4" s="121"/>
      <c r="B4" s="121" t="str">
        <f>IFERROR(VLOOKUP(D4,DB!A:K,11,0),"")</f>
        <v/>
      </c>
      <c r="C4" s="122"/>
      <c r="D4" s="123"/>
      <c r="E4" s="100"/>
      <c r="F4" s="125"/>
      <c r="G4" s="126">
        <f ca="1">IFERROR(NOW()-F4,"")</f>
        <v>45949.692305324075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45949.692305324075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45949.692305324075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45949.692305324075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45949.692305324075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45949.692305324075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45949.692305324075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45949.692305324075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45949.692305324075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45949.692305324075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45949.692305324075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45949.692305324075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45949.692305324075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45949.692305324075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45949.692305324075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45949.692305324075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45949.692305324075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45949.692305324075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45949.692305324075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45949.692305324075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45949.692305324075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45949.692305324075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45949.692305324075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45949.692305324075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45949.692305324075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45949.692305324075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45949.692305324075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45949.692305324075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45949.692305324075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45949.692305324075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45949.692305324075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45949.692305324075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45949.692305324075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45949.692305324075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45949.692305324075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45949.692305324075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45949.692305324075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45949.692305324075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45949.692305324075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45949.692305324075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45949.692305324075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45949.692305324075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45949.692305324075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45949.692305324075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45949.692305324075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45949.692305324075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45949.692305324075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45949.692305324075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45949.692305324075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45949.692305324075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45949.692305324075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45949.692305324075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45949.692305324075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45949.692305324075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45949.692305324075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45949.692305324075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45949.692305324075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45949.692305324075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45949.692305324075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45949.692305324075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45949.692305324075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45949.692305324075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45949.692305324075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45949.692305324075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45949.692305324075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45949.692305324075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45949.692305324075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45949.692305324075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45949.692305324075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45949.692305324075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45949.692305324075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45949.692305324075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45949.692305324075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45949.692305324075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45949.692305324075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45949.692305324075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45949.692305324075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45949.692305324075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45949.692305324075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45949.692305324075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45949.692305324075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45949.692305324075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45949.692305324075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45949.692305324075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45949.692305324075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45949.692305324075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45949.692305324075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45949.692305324075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45949.692305324075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45949.692305324075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45949.692305324075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45949.692305324075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45949.692305324075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45949.692305324075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45949.692305324075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45949.692305324075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45949.692305324075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45949.692305324075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45949.692305324075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45949.692305324075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45949.692305324075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45949.692305324075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45949.692305324075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45949.692305324075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45949.692305324075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45949.692305324075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45949.692305324075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45949.692305324075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45949.692305324075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45949.692305324075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45949.692305324075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45949.692305324075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45949.692305324075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45949.692305324075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45949.692305324075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45949.692305324075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45949.692305324075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45949.692305324075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45949.692305324075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45949.692305324075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45949.692305324075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45949.692305324075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45949.692305324075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45949.692305324075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45949.692305324075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45949.692305324075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45949.692305324075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45949.692305324075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45949.692305324075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45949.692305324075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45949.692305324075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45949.692305324075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45949.692305324075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45949.692305324075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45949.692305324075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45949.692305324075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45949.692305324075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45949.692305324075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45949.692305324075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45949.692305324075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45949.692305324075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45949.692305324075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45949.692305324075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45949.692305324075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45949.692305324075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45949.692305324075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45949.692305324075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45949.692305324075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45949.692305324075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45949.692305324075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45949.692305324075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45949.692305324075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45949.692305324075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45949.692305324075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45949.692305324075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45949.692305324075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45949.692305324075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45949.692305324075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45949.692305324075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45949.692305324075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45949.692305324075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45949.692305324075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45949.692305324075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45949.692305324075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45949.692305324075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45949.692305324075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45949.692305324075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45949.692305324075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45949.692305324075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45949.692305324075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45949.692305324075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45949.692305324075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45949.692305324075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45949.692305324075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45949.692305324075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45949.692305324075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45949.692305324075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45949.692305324075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45949.692305324075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45949.692305324075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45949.692305324075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45949.692305324075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45949.692305324075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45949.692305324075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45949.692305324075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45949.692305324075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45949.692305324075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45949.692305324075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45949.692305324075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45949.692305324075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45949.692305324075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45949.692305324075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45949.692305324075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45949.692305324075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45949.692305324075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45949.692305324075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45949.692305324075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45949.692305324075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45949.692305324075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45949.692305324075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45949.692305324075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45949.692305324075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45949.692305324075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45949.692305324075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45949.692305324075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45949.692305324075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45949.692305324075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45949.692305324075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45949.692305324075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45949.692305324075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45949.692305324075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45949.692305324075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45949.692305324075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45949.692305324075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45949.692305324075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45949.692305324075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45949.692305324075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45949.692305324075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45949.692305324075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45949.692305324075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45949.692305324075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45949.692305324075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45949.692305324075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45949.692305324075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45949.692305324075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45949.692305324075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45949.692305324075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45949.692305324075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45949.692305324075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45949.692305324075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45949.692305324075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45949.692305324075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45949.692305324075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45949.692305324075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45949.692305324075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45949.692305324075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45949.692305324075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45949.692305324075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45949.692305324075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45949.692305324075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45949.692305324075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45949.692305324075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45949.692305324075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45949.692305324075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45949.692305324075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45949.692305324075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45949.692305324075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45949.692305324075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45949.692305324075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45949.692305324075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45949.692305324075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45949.692305324075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45949.692305324075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45949.692305324075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45949.692305324075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45949.692305324075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45949.692305324075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45949.692305324075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45949.692305324075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45949.692305324075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45949.692305324075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45949.692305324075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45949.692305324075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45949.692305324075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45949.692305324075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45949.692305324075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45949.692305324075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45949.692305324075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45949.692305324075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45949.692305324075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45949.692305324075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45949.692305324075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45949.692305324075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45949.692305324075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45949.692305324075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45949.692305324075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45949.692305324075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45949.692305324075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45949.692305324075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45949.692305324075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45949.692305324075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45949.692305324075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45949.692305324075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45949.692305324075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45949.692305324075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45949.692305324075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45949.692305324075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45949.692305324075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45949.692305324075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45949.692305324075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45949.692305324075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45949.692305324075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45949.692305324075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45949.692305324075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45949.692305324075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45949.692305324075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45949.692305324075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45949.692305324075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45949.692305324075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45949.692305324075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45949.692305324075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45949.692305324075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45949.692305324075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45949.692305324075</v>
      </c>
      <c r="H307" s="125"/>
      <c r="I307" s="121" t="str">
        <f>IFERROR(VLOOKUP(D307,DB!A:F,6,0),"")</f>
        <v/>
      </c>
      <c r="J307" s="121" t="str">
        <f>IFERROR(VLOOKUP(D307,DB!A:G,7,0),"")</f>
        <v/>
      </c>
      <c r="K307" s="127"/>
      <c r="L307" s="123" t="str">
        <f>IFERROR(VLOOKUP(D307,DB!A:I,9,0),"")</f>
        <v/>
      </c>
    </row>
    <row r="308" spans="1:12" ht="15" customHeight="1">
      <c r="A308" s="128"/>
      <c r="B308" s="128" t="str">
        <f>IFERROR(VLOOKUP(D308,DB!A:K,11,0),"")</f>
        <v/>
      </c>
      <c r="C308" s="129"/>
      <c r="D308" s="130"/>
      <c r="E308" s="131"/>
      <c r="F308" s="132"/>
      <c r="G308" s="133">
        <f ca="1">IFERROR(NOW()-F308,"")</f>
        <v>45949.692305324075</v>
      </c>
      <c r="H308" s="132"/>
      <c r="I308" s="128" t="str">
        <f>IFERROR(VLOOKUP(D308,DB!A:F,6,0),"")</f>
        <v/>
      </c>
      <c r="J308" s="128" t="str">
        <f>IFERROR(VLOOKUP(D308,DB!A:G,7,0),"")</f>
        <v/>
      </c>
      <c r="K308" s="134"/>
      <c r="L308" s="130" t="str">
        <f>IFERROR(VLOOKUP(D308,DB!A:I,9,0),"")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A6" sqref="A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57.860245138886967</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39045</v>
      </c>
      <c r="F3" s="38">
        <v>45926.188877314817</v>
      </c>
      <c r="G3" s="150">
        <f t="shared" ref="G3" ca="1" si="0">IFERROR(NOW()-F3,"")</f>
        <v>23.503428009258641</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4.9207312500002445</v>
      </c>
      <c r="H4" s="38">
        <v>45944.676192129627</v>
      </c>
      <c r="I4" s="37" t="str">
        <f>IFERROR(VLOOKUP(D4,DB!A:F,6,0),"")</f>
        <v>SCECO</v>
      </c>
      <c r="J4" s="37" t="str">
        <f>IFERROR(VLOOKUP(D4,DB!A:G,7,0),"")</f>
        <v>Dead</v>
      </c>
      <c r="K4" s="37" t="s">
        <v>39069</v>
      </c>
      <c r="L4" s="37" t="str">
        <f>IFERROR(VLOOKUP(D4,DB!A:I,9,0),"")</f>
        <v>Latis</v>
      </c>
    </row>
    <row r="5" spans="1:13" ht="45.75">
      <c r="A5" s="163" t="s">
        <v>39070</v>
      </c>
      <c r="B5" s="163" t="str">
        <f>IFERROR(VLOOKUP(D5,DB!A:K,11,0),"")</f>
        <v>R5</v>
      </c>
      <c r="C5" s="163">
        <v>1</v>
      </c>
      <c r="D5" s="163" t="s">
        <v>34747</v>
      </c>
      <c r="E5" s="163" t="s">
        <v>39045</v>
      </c>
      <c r="F5" s="164">
        <v>45948.661111111112</v>
      </c>
      <c r="G5" s="165">
        <f ca="1">IFERROR(NOW()-F5,"")</f>
        <v>1.0311942129628733</v>
      </c>
      <c r="H5" s="164">
        <v>45948.661111111112</v>
      </c>
      <c r="I5" s="163" t="str">
        <f>IFERROR(VLOOKUP(D5,DB!A:F,6,0),"")</f>
        <v>SCECO</v>
      </c>
      <c r="J5" s="163" t="str">
        <f>IFERROR(VLOOKUP(D5,DB!A:G,7,0),"")</f>
        <v>Dead</v>
      </c>
      <c r="K5" s="163" t="s">
        <v>39071</v>
      </c>
      <c r="L5" s="163" t="str">
        <f>IFERROR(VLOOKUP(D5,DB!A:I,9,0),"")</f>
        <v>Latis</v>
      </c>
    </row>
    <row r="6" spans="1:13" ht="15">
      <c r="A6" s="163" t="s">
        <v>39072</v>
      </c>
      <c r="B6" s="163" t="str">
        <f>IFERROR(VLOOKUP(D6,DB!A:K,11,0),"")</f>
        <v>R5</v>
      </c>
      <c r="C6" s="163">
        <v>1</v>
      </c>
      <c r="D6" s="163" t="s">
        <v>38279</v>
      </c>
      <c r="E6" s="163" t="s">
        <v>38964</v>
      </c>
      <c r="F6" s="164">
        <v>45949.674583333333</v>
      </c>
      <c r="G6" s="165">
        <f ca="1">IFERROR(NOW()-F6,"")</f>
        <v>1.7721990741847549E-2</v>
      </c>
      <c r="H6" s="164">
        <v>45949.668333333335</v>
      </c>
      <c r="I6" s="163" t="str">
        <f>IFERROR(VLOOKUP(D6,DB!A:F,6,0),"")</f>
        <v>SCECO</v>
      </c>
      <c r="J6" s="163" t="str">
        <f>IFERROR(VLOOKUP(D6,DB!A:G,7,0),"")</f>
        <v>Haj Removal</v>
      </c>
      <c r="K6" s="163" t="s">
        <v>39073</v>
      </c>
      <c r="L6" s="163" t="str">
        <f>IFERROR(VLOOKUP(D6,DB!A:I,9,0),"")</f>
        <v>Latis</v>
      </c>
    </row>
    <row r="7" spans="1:13" ht="15">
      <c r="A7" s="163"/>
      <c r="B7" s="163" t="str">
        <f>IFERROR(VLOOKUP(D7,DB!A:K,11,0),"")</f>
        <v/>
      </c>
      <c r="C7" s="163"/>
      <c r="D7" s="163"/>
      <c r="E7" s="163"/>
      <c r="F7" s="164"/>
      <c r="G7" s="165">
        <f ca="1">IFERROR(NOW()-F7,"")</f>
        <v>45949.692305324075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45949.692305324075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45949.692305324075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45949.692305324075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45949.692305324075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45949.692305324075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45949.692305324075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45949.692305324075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45949.692305324075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45949.692305324075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45949.692305324075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45949.692305324075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45949.692305324075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45949.692305324075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45949.692305324075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45949.692305324075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45949.692305324075</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45949.692305324075</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45949.692305324075</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45949.692305324075</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45949.692305324075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45949.692305324075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45949.692305324075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45949.692305324075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45949.692305324075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45949.692305324075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45949.692305324075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45949.692305324075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45949.692305324075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45949.692305324075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45949.692305324075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45949.692305324075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45949.692305324075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45949.692305324075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45949.692305324075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45949.692305324075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45949.692305324075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45949.692305324075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45949.692305324075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45949.692305324075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45949.692305324075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45949.692305324075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45949.692305324075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45949.692305324075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45949.692305324075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45949.692305324075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45949.692305324075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45949.692305324075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45949.692305324075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45949.692305324075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45949.692305324075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45949.692305324075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45949.692305324075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45949.692305324075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45949.692305324075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45949.692305324075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45949.692305324075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45949.692305324075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45949.692305324075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45949.692305324075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45949.692305324075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45949.692305324075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45949.692305324075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45949.692305324075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45949.692305324075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45949.692305324075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45949.692305324075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45949.692305324075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45949.692305324075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45949.692305324075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45949.692305324075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45949.692305324075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45949.692305324075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45949.692305324075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45949.692305324075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45949.692305324075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45949.692305324075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45949.692305324075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45949.692305324075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45949.692305324075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45949.692305324075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45949.692305324075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45949.692305324075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45949.692305324075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45949.692305324075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45949.692305324075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45949.692305324075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45949.692305324075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45949.692305324075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45949.692305324075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45949.692305324075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45949.692305324075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45949.692305324075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45949.692305324075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45949.692305324075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45949.692305324075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45949.692305324075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45949.692305324075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45949.692305324075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45949.692305324075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45949.692305324075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45949.692305324075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45949.692305324075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45949.692305324075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45949.692305324075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45949.692305324075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45949.692305324075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45949.692305324075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45949.692305324075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45949.692305324075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45949.692305324075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45949.692305324075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45949.692305324075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45949.692305324075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45949.692305324075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45949.692305324075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45949.692305324075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45949.692305324075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45949.692305324075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45949.692305324075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45949.692305324075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45949.692305324075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45949.692305324075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45949.692305324075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45949.692305324075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45949.692305324075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45949.692305324075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45949.692305324075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45949.692305324075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45949.692305324075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45949.692305324075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45949.692305324075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45949.692305324075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45949.692305324075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45949.692305324075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45949.692305324075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45949.692305324075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45949.692305324075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45949.692305324075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45949.692305324075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45949.692305324075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45949.692305324075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45949.692305324075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45949.692305324075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45949.692305324075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45949.692305324075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45949.692305324075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45949.692305324075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45949.692305324075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45949.692305324075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45949.692305324075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45949.692305324075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45949.692305324075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45949.692305324075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45949.692305324075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45949.692305324075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45949.692305324075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45949.692305324075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45949.692305324075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45949.692305324075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45949.692305324075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45949.692305324075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45949.692305324075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45949.692305324075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45949.692305324075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45949.692305324075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45949.692305324075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45949.692305324075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45949.692305324075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45949.692305324075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45949.692305324075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45949.692305324075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45949.692305324075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45949.692305324075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45949.692305324075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45949.692305324075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45949.692305324075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45949.692305324075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45949.692305324075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45949.692305324075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45949.692305324075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45949.692305324075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45949.692305324075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45949.692305324075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45949.692305324075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45949.692305324075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45949.692305324075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45949.692305324075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45949.692305324075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45949.692305324075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45949.692305324075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45949.692305324075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45949.692305324075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45949.692305324075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45949.692305324075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45949.692305324075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45949.692305324075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45949.692305324075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45949.692305324075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45949.692305324075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45949.692305324075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45949.692305324075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45949.692305324075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45949.692305324075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45949.692305324075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45949.692305324075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45949.692305324075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45949.692305324075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45949.692305324075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45949.692305324075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45949.692305324075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45949.692305324075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45949.692305324075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45949.692305324075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45949.692305324075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45949.692305324075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45949.692305324075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45949.692305324075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45949.692305324075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45949.692305324075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45949.692305324075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45949.692305324075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45949.692305324075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45949.692305324075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45949.692305324075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45949.692305324075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45949.692305324075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45949.692305324075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45949.692305324075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45949.692305324075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45949.692305324075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45949.692305324075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45949.692305324075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45949.692305324075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45949.692305324075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45949.692305324075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45949.692305324075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45949.692305324075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45949.692305324075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45949.692305324075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45949.692305324075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45949.692305324075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45949.692305324075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45949.692305324075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45949.692305324075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45949.692305324075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45949.692305324075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45949.692305324075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45949.692305324075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45949.692305324075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45949.692305324075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45949.692305324075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45949.692305324075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45949.692305324075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45949.692305324075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45949.692305324075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45949.692305324075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45949.692305324075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45949.692305324075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45949.692305324075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45949.692305324075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45949.692305324075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45949.692305324075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45949.692305324075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45949.692305324075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45949.692305324075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45949.692305324075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45949.692305324075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45949.692305324075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45949.692305324075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45949.692305324075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45949.692305324075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45949.692305324075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45949.692305324075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45949.692305324075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45949.692305324075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45949.692305324075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45949.692305324075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45949.692305324075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45949.692305324075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45949.692305324075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45949.692305324075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45949.692305324075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45949.692305324075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45949.692305324075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45949.692305324075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45949.692305324075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45949.692305324075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45949.692305324075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45949.692305324075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45949.692305324075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45949.692305324075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45949.692305324075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45949.692305324075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45949.692305324075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45949.692305324075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45949.692305324075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45949.692305324075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45949.692305324075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45949.692305324075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45949.692305324075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45949.692305324075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45949.692305324075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45949.692305324075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45949.692305324075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45949.692305324075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45949.692305324075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45949.692305324075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45949.692305324075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45949.692305324075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45949.692305324075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45949.692305324075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45949.692305324075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45949.692305324075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45949.692305324075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45949.692305324075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45949.692305324075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45949.692305324075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45949.692305324075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45949.692305324075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45949.692305324075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45949.692305324075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45949.692305324075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45949.692305324075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45949.692305324075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45949.692305324075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45949.692305324075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45949.692305324075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45949.692305324075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45949.692305324075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45949.692305324075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45949.692305324075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45949.692305324075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45949.692305324075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45949.692305324075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45949.692305324075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45949.692305324075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45949.692305324075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45949.692305324075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45949.692305324075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45949.692305324075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45949.692305324075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45949.692305324075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45949.692305324075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45949.692305324075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45949.692305324075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45949.692305324075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45949.692305324075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45949.692305324075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45949.692305324075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45949.692305324075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45949.692305324075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45949.692305324075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45949.692305324075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45949.692305324075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45949.692305324075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45949.692305324075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45949.692305324075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45949.692305324075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45949.692305324075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45949.692305324075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45949.692305324075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45949.692305324075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45949.692305324075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45949.692305324075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45949.692305324075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45949.692305324075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45949.692305324075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45949.692305324075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45949.692305324075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45949.692305324075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45949.692305324075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45949.692305324075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45949.692305324075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45949.692305324075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45949.692305324075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45949.692305324075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45949.692305324075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45949.692305324075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45949.692305324075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45949.692305324075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45949.692305324075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45949.692305324075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45949.692305324075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45949.692305324075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45949.692305324075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45949.692305324075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45949.692305324075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45949.692305324075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45949.692305324075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45949.692305324075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45949.692305324075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45949.692305324075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45949.692305324075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45949.692305324075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45949.692305324075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45949.692305324075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45949.692305324075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45949.692305324075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45949.692305324075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45949.692305324075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45949.692305324075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45949.692305324075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45949.692305324075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45949.692305324075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45949.692305324075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45949.692305324075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45949.692305324075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45949.692305324075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45949.692305324075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45949.692305324075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45949.692305324075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45949.692305324075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45949.692305324075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45949.692305324075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45949.692305324075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45949.692305324075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45949.692305324075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45949.692305324075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45949.692305324075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45949.692305324075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45949.692305324075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45949.692305324075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45949.692305324075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45949.692305324075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45949.692305324075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45949.692305324075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45949.692305324075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45949.692305324075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45949.692305324075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45949.692305324075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45949.692305324075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45949.692305324075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45949.692305324075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45949.692305324075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45949.692305324075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45949.692305324075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45949.692305324075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45949.692305324075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45949.692305324075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45949.692305324075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45949.692305324075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45949.692305324075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45949.692305324075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45949.692305324075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45949.692305324075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45949.692305324075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45949.692305324075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45949.692305324075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45949.692305324075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45949.692305324075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45949.692305324075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45949.692305324075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45949.692305324075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45949.692305324075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45949.692305324075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45949.692305324075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45949.692305324075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45949.692305324075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45949.692305324075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45949.692305324075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45949.692305324075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45949.692305324075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45949.692305324075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45949.692305324075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45949.692305324075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45949.692305324075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45949.692305324075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45949.692305324075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45949.692305324075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45949.692305324075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45949.692305324075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45949.692305324075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45949.692305324075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45949.692305324075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45949.692305324075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45949.692305324075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45949.692305324075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45949.692305324075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45949.692305324075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45949.692305324075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45949.692305324075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45949.692305324075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45949.692305324075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45949.692305324075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45949.692305324075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45949.692305324075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45949.692305324075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45949.692305324075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45949.692305324075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45949.692305324075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45949.692305324075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45949.692305324075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45949.692305324075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45949.692305324075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45949.692305324075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45949.692305324075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45949.692305324075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45949.692305324075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45949.692305324075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45949.692305324075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45949.692305324075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45949.692305324075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45949.692305324075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45949.692305324075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45949.692305324075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45949.692305324075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45949.692305324075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45949.692305324075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45949.692305324075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45949.692305324075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45949.692305324075</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45949.692305324075</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45949.692305324075</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45949.692305324075</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45949.692305324075</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45949.692305324075</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45949.692305324075</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45949.692305324075</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45949.692305324075</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45949.692305324075</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45949.692305324075</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45949.692305324075</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45949.692305324075</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45949.692305324075</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45949.692305324075</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45949.692305324075</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45949.692305324075</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45949.692305324075</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45949.692305324075</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45949.692305324075</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45949.692305324075</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45949.692305324075</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45949.692305324075</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45949.692305324075</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45949.692305324075</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45949.692305324075</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45949.692305324075</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45949.692305324075</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45949.692305324075</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45949.692305324075</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45949.692305324075</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45949.692305324075</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45949.692305324075</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45949.692305324075</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45949.692305324075</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45949.692305324075</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A6" sqref="A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39074</v>
      </c>
      <c r="B2" s="143" t="str">
        <f>IFERROR(VLOOKUP(D2,DB!A:K,11,0),"")</f>
        <v>R6</v>
      </c>
      <c r="C2" s="142">
        <v>1</v>
      </c>
      <c r="D2" s="143" t="s">
        <v>34282</v>
      </c>
      <c r="E2" s="142" t="s">
        <v>38964</v>
      </c>
      <c r="F2" s="145">
        <v>45939.529062499998</v>
      </c>
      <c r="G2" s="144">
        <f ca="1">IFERROR(NOW()-F2,"-")</f>
        <v>10.163242824077315</v>
      </c>
      <c r="H2" s="145">
        <v>45927.987534722219</v>
      </c>
      <c r="I2" s="143" t="str">
        <f>IFERROR(VLOOKUP(D2,DB!A:F,6,0),"")</f>
        <v>SCECO</v>
      </c>
      <c r="J2" s="143" t="str">
        <f>IFERROR(VLOOKUP(D2,DB!A:G,7,0),"")</f>
        <v>Vandalized</v>
      </c>
      <c r="K2" s="142" t="s">
        <v>39075</v>
      </c>
      <c r="L2" s="143" t="str">
        <f>IFERROR(VLOOKUP(D2,DB!A:I,9,0),"")</f>
        <v>Latis</v>
      </c>
    </row>
    <row r="3" spans="1:16383" ht="31.5" customHeight="1">
      <c r="A3" s="142" t="s">
        <v>39076</v>
      </c>
      <c r="B3" s="142" t="str">
        <f>IFERROR(VLOOKUP(D3,DB!A:K,11,0),"")</f>
        <v>R6</v>
      </c>
      <c r="C3" s="142">
        <v>1</v>
      </c>
      <c r="D3" s="142" t="s">
        <v>34126</v>
      </c>
      <c r="E3" s="142" t="s">
        <v>38964</v>
      </c>
      <c r="F3" s="145">
        <v>45948.910879629628</v>
      </c>
      <c r="G3" s="144">
        <f ca="1">IFERROR(NOW()-F3,"-")</f>
        <v>0.78142569444753462</v>
      </c>
      <c r="H3" s="145">
        <v>45948.903344907405</v>
      </c>
      <c r="I3" s="142" t="str">
        <f>IFERROR(VLOOKUP(D3,DB!A:F,6,0),"")</f>
        <v>SCECO</v>
      </c>
      <c r="J3" s="142" t="str">
        <f>IFERROR(VLOOKUP(D3,DB!A:G,7,0),"")</f>
        <v>Vandalized</v>
      </c>
      <c r="K3" s="142" t="s">
        <v>39077</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
      </c>
      <c r="C4" s="107"/>
      <c r="D4" s="105"/>
      <c r="E4" s="108"/>
      <c r="F4" s="109"/>
      <c r="G4" s="78">
        <f ca="1">IFERROR(NOW()-F4,"-")</f>
        <v>45949.692305324075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45949.692305324075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45949.692305324075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45949.692305324075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45949.692305324075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45949.692305324075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45949.692305324075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45949.692305324075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45949.692305324075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45949.692305324075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45949.692305324075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45949.692305324075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45949.692305324075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45949.692305324075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45949.692305324075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45949.692305324075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45949.692305324075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45949.692305324075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45949.692305324075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45949.692305324075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45949.692305324075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45949.692305324075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45949.692305324075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45949.692305324075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45949.692305324075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45949.692305324075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45949.692305324075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45949.692305324075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45949.692305324075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45949.692305324075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45949.692305324075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45949.692305324075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45949.692305324075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45949.692305324075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45949.692305324075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45949.692305324075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45949.692305324075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45949.692305324075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45949.692305324075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45949.692305324075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45949.692305324075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45949.692305324075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45949.692305324075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45949.692305324075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45949.692305324075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45949.692305324075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45949.692305324075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45949.692305324075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45949.692305324075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45949.692305324075</v>
      </c>
      <c r="H53" s="109"/>
      <c r="I53" s="105" t="str">
        <f>IFERROR(VLOOKUP(D53,DB!A:F,6,0),"")</f>
        <v/>
      </c>
      <c r="J53" s="104" t="str">
        <f>IFERROR(VLOOKUP(D53,DB!A:G,7,0),"")</f>
        <v/>
      </c>
      <c r="K53" s="110"/>
      <c r="L53" s="111"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2025-10-19T13:41:20Z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