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691" documentId="13_ncr:1_{F6CB121F-512D-4AA6-A0C1-0FB36C537598}" xr6:coauthVersionLast="47" xr6:coauthVersionMax="47" xr10:uidLastSave="{4AE5430F-A3F8-4CE1-B1B8-CE355E32A03D}"/>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G9" i="6"/>
  <c r="G10" i="6"/>
  <c r="G11" i="6"/>
  <c r="G12" i="6"/>
  <c r="B7" i="2"/>
  <c r="J7" i="6"/>
  <c r="J6" i="6"/>
  <c r="J8" i="6"/>
  <c r="J9" i="6"/>
  <c r="J10" i="6"/>
  <c r="J11" i="6"/>
  <c r="J12" i="6"/>
  <c r="J13" i="6"/>
  <c r="J14" i="6"/>
  <c r="J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7" i="6"/>
  <c r="G7" i="6"/>
  <c r="I7" i="6"/>
  <c r="L7" i="6"/>
  <c r="B6" i="6"/>
  <c r="G6" i="6"/>
  <c r="I6" i="6"/>
  <c r="L6" i="6"/>
  <c r="B8" i="6"/>
  <c r="I8" i="6"/>
  <c r="L8" i="6"/>
  <c r="B9" i="6"/>
  <c r="I9" i="6"/>
  <c r="L9" i="6"/>
  <c r="B10" i="6"/>
  <c r="I10" i="6"/>
  <c r="L10" i="6"/>
  <c r="B11" i="6"/>
  <c r="I11" i="6"/>
  <c r="L11" i="6"/>
  <c r="B12" i="6"/>
  <c r="I12" i="6"/>
  <c r="L12" i="6"/>
  <c r="B13" i="6"/>
  <c r="G13" i="6"/>
  <c r="I13" i="6"/>
  <c r="L13" i="6"/>
  <c r="B14" i="6"/>
  <c r="G14" i="6"/>
  <c r="I14" i="6"/>
  <c r="L14" i="6"/>
  <c r="B15" i="6"/>
  <c r="G15" i="6"/>
  <c r="I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<sst xmlns="http://schemas.openxmlformats.org/spreadsheetml/2006/main" count="178594" uniqueCount="39079">
  <si>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</si>
  <si>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</si>
  <si>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</si>
  <si>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</si>
  <si>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</si>
  <si>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</si>
  <si>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</si>
  <si>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</si>
  <si>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</si>
  <si>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</si>
  <si>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</si>
  <si>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</si>
  <si>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</si>
  <si>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</si>
  <si>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</si>
  <si>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</si>
  <si>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</si>
  <si>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</si>
  <si>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</si>
  <si>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</si>
  <si>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</si>
  <si>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</si>
  <si>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</si>
  <si>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</si>
  <si>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</si>
  <si>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</si>
  <si>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</si>
  <si>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</si>
  <si>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</si>
  <si>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</si>
  <si>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</si>
  <si>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</si>
  <si>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</si>
  <si>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</si>
  <si>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</si>
  <si>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</si>
  <si>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</si>
  <si>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</si>
  <si>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</si>
  <si>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</si>
  <si>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</si>
  <si>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</si>
  <si>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</si>
  <si>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</si>
  <si>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</si>
  <si>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</si>
  <si>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</si>
  <si>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</si>
  <si>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</si>
  <si>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</si>
  <si>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</si>
  <si>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</si>
  <si>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</si>
  <si>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</si>
  <si>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</si>
  <si>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</si>
  <si>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</si>
  <si>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</si>
  <si>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</si>
  <si>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</si>
  <si>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</si>
  <si>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</si>
  <si>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</si>
  <si>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</si>
  <si>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</si>
  <si>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</si>
  <si>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</si>
  <si>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</si>
  <si>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</si>
  <si>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</si>
  <si>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</si>
  <si>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</si>
  <si>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</si>
  <si>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</si>
  <si>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</si>
  <si>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</si>
  <si>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</si>
  <si>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</si>
  <si>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</si>
  <si>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</si>
  <si>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</si>
  <si>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</si>
  <si>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</si>
  <si>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</si>
  <si>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</si>
  <si>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</si>
  <si>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</si>
  <si>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</si>
  <si>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</si>
  <si>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</si>
  <si>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</si>
  <si>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</si>
  <si>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</si>
  <si>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</si>
  <si>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</si>
  <si>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</si>
  <si>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</si>
  <si>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</si>
  <si>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</si>
  <si>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</si>
  <si>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</si>
  <si>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</si>
  <si>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</si>
  <si>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</si>
  <si>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</si>
  <si>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</si>
  <si>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</si>
  <si>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</si>
  <si>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</si>
  <si>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</si>
  <si>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</si>
  <si>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</si>
  <si>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</si>
  <si>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</si>
  <si>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</si>
  <si>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</si>
  <si>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</si>
  <si>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</si>
  <si>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</si>
  <si>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</si>
  <si>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</si>
  <si>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</si>
  <si>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</si>
  <si>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</si>
  <si>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</si>
  <si>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</si>
  <si>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</si>
  <si>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</si>
  <si>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</si>
  <si>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</si>
  <si>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</si>
  <si>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</si>
  <si>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</si>
  <si>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</si>
  <si>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</si>
  <si>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</si>
  <si>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</si>
  <si>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</si>
  <si>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</si>
  <si>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</si>
  <si>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</si>
  <si>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</si>
  <si>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</si>
  <si>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</si>
  <si>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</si>
  <si>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</si>
  <si>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</si>
  <si>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</si>
  <si>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</si>
  <si>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</si>
  <si>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</si>
  <si>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</si>
  <si>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</si>
  <si>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</si>
  <si>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</si>
  <si>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</si>
  <si>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</si>
  <si>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</si>
  <si>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</si>
  <si>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</si>
  <si>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</si>
  <si>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</si>
  <si>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</si>
  <si>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</si>
  <si>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</si>
  <si>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</si>
  <si>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</si>
  <si>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</si>
  <si>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</si>
  <si>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</si>
  <si>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</si>
  <si>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</si>
  <si>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</si>
  <si>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</si>
  <si>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</si>
  <si>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</si>
  <si>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</si>
  <si>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</si>
  <si>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</si>
  <si>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</si>
  <si>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</si>
  <si>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</si>
  <si>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</si>
  <si>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</si>
  <si>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</si>
  <si>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</si>
  <si>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</si>
  <si>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</si>
  <si>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</si>
  <si>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</si>
  <si>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</si>
  <si>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</si>
  <si>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</si>
  <si>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</si>
  <si>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</si>
  <si>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</si>
  <si>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</si>
  <si>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</si>
  <si>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</si>
  <si>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</si>
  <si>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</si>
  <si>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</si>
  <si>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</si>
  <si>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</si>
  <si>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</si>
  <si>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</si>
  <si>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</si>
  <si>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</si>
  <si>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</si>
  <si>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</si>
  <si>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</si>
  <si>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</si>
  <si>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</si>
  <si>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</si>
  <si>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</si>
  <si>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</si>
  <si>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</si>
  <si>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</si>
  <si>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</si>
  <si>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</si>
  <si>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</si>
  <si>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</si>
  <si>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</si>
  <si>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</si>
  <si>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</si>
  <si>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</si>
  <si>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</si>
  <si>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</si>
  <si>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</si>
  <si>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</si>
  <si>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</si>
  <si>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</si>
  <si>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</si>
  <si>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</si>
  <si>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</si>
  <si>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</si>
  <si>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</si>
  <si>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</si>
  <si>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</si>
  <si>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</si>
  <si>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</si>
  <si>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</si>
  <si>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</si>
  <si>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</si>
  <si>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</si>
  <si>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</si>
  <si>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</si>
  <si>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</si>
  <si>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</si>
  <si>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</si>
  <si>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</si>
  <si>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</si>
  <si>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</si>
  <si>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</si>
  <si>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</si>
  <si>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</si>
  <si>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</si>
  <si>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</si>
  <si>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</si>
  <si>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</si>
  <si>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</si>
  <si>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</si>
  <si>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</si>
  <si>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</si>
  <si>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</si>
  <si>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</si>
  <si>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</si>
  <si>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</si>
  <si>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</si>
  <si>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</si>
  <si>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</si>
  <si>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</si>
  <si>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</si>
  <si>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</si>
  <si>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</si>
  <si>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</si>
  <si>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</si>
  <si>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</si>
  <si>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</si>
  <si>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</si>
  <si>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</si>
  <si>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</si>
  <si>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</si>
  <si>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</si>
  <si>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</si>
  <si>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</si>
  <si>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</si>
  <si>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</si>
  <si>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</si>
  <si>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</si>
  <si>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</si>
  <si>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</si>
  <si>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</si>
  <si>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</si>
  <si>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</si>
  <si>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</si>
  <si>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</si>
  <si>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</si>
  <si>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</si>
  <si>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</si>
  <si>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</si>
  <si>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</si>
  <si>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</si>
  <si>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</si>
  <si>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</si>
  <si>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</si>
  <si>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</si>
  <si>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</si>
  <si>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</si>
  <si>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</si>
  <si>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</si>
  <si>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</si>
  <si>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</si>
  <si>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</si>
  <si>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</si>
  <si>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</si>
  <si>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</si>
  <si>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</si>
  <si>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</si>
  <si>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</si>
  <si>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</si>
  <si>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</si>
  <si>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</si>
  <si>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</si>
  <si>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</si>
  <si>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</si>
  <si>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</si>
  <si>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</si>
  <si>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</si>
  <si>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</si>
  <si>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</si>
  <si>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</si>
  <si>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</si>
  <si>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</si>
  <si>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</si>
  <si>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</si>
  <si>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</si>
  <si>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</si>
  <si>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</si>
  <si>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</si>
  <si>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</si>
  <si>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</si>
  <si>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</si>
  <si>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</si>
  <si>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</si>
  <si>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</si>
  <si>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</si>
  <si>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</si>
  <si>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</si>
  <si>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</si>
  <si>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</si>
  <si>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</si>
  <si>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</si>
  <si>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</si>
  <si>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</si>
  <si>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</si>
  <si>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</si>
  <si>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</si>
  <si>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</si>
  <si>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</si>
  <si>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</si>
  <si>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</si>
  <si>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</si>
  <si>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</si>
  <si>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</si>
  <si>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</si>
  <si>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</si>
  <si>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</si>
  <si>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</si>
  <si>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</si>
  <si>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</si>
  <si>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</si>
  <si>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</si>
  <si>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</si>
  <si>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</si>
  <si>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</si>
  <si>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</si>
  <si>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</si>
  <si>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</si>
  <si>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</si>
  <si>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</si>
  <si>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</si>
  <si>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</si>
  <si>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</si>
  <si>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</si>
  <si>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</si>
  <si>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</si>
  <si>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</si>
  <si>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</si>
  <si>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</si>
  <si>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</si>
  <si>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</si>
  <si>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</si>
  <si>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</si>
  <si>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</si>
  <si>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</si>
  <si>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</si>
  <si>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</si>
  <si>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</si>
  <si>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</si>
  <si>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</si>
  <si>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</si>
  <si>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</si>
  <si>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</si>
  <si>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</si>
  <si>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</si>
  <si>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</si>
  <si>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</si>
  <si>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</si>
  <si>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</si>
  <si>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</si>
  <si>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</si>
  <si>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</si>
  <si>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</si>
  <si>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</si>
  <si>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</si>
  <si>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</si>
  <si>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</si>
  <si>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</si>
  <si>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</si>
  <si>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</si>
  <si>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</si>
  <si>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</si>
  <si>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</si>
  <si>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</si>
  <si>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</si>
  <si>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</si>
  <si>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</si>
  <si>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</si>
  <si>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</si>
  <si>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</si>
  <si>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</si>
  <si>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</si>
  <si>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</si>
  <si>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</si>
  <si>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</si>
  <si>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</si>
  <si>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</si>
  <si>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</si>
  <si>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</si>
  <si>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</si>
  <si>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</si>
  <si>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</si>
  <si>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</si>
  <si>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</si>
  <si>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</si>
  <si>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</si>
  <si>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</si>
  <si>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</si>
  <si>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</si>
  <si>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</si>
  <si>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</si>
  <si>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</si>
  <si>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</si>
  <si>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</si>
  <si>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</si>
  <si>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</si>
  <si>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</si>
  <si>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</si>
  <si>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</si>
  <si>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</si>
  <si>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</si>
  <si>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</si>
  <si>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</si>
  <si>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</si>
  <si>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</si>
  <si>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</si>
  <si>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</si>
  <si>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</si>
  <si>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</si>
  <si>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</si>
  <si>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</si>
  <si>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</si>
  <si>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</si>
  <si>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</si>
  <si>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</si>
  <si>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</si>
  <si>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</si>
  <si>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</si>
  <si>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</si>
  <si>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</si>
  <si>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</si>
  <si>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</si>
  <si>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</si>
  <si>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</si>
  <si>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</si>
  <si>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</si>
  <si>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</si>
  <si>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</si>
  <si>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</si>
  <si>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</si>
  <si>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</si>
  <si>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</si>
  <si>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</si>
  <si>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</si>
  <si>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</si>
  <si>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</si>
  <si>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</si>
  <si>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</si>
  <si>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</si>
  <si>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</si>
  <si>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</si>
  <si>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</si>
  <si>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</si>
  <si>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</si>
  <si>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</si>
  <si>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</si>
  <si>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</si>
  <si>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</si>
  <si>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</si>
  <si>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</si>
  <si>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</si>
  <si>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</si>
  <si>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</si>
  <si>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</si>
  <si>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</si>
  <si>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</si>
  <si>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</si>
  <si>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</si>
  <si>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</si>
  <si>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</si>
  <si>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</si>
  <si>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</si>
  <si>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</si>
  <si>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</si>
  <si>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</si>
  <si>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</si>
  <si>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</si>
  <si>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</si>
  <si>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</si>
  <si>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</si>
  <si>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</si>
  <si>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</si>
  <si>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</si>
  <si>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</si>
  <si>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</si>
  <si>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</si>
  <si>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</si>
  <si>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</si>
  <si>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</si>
  <si>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</si>
  <si>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</si>
  <si>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</si>
  <si>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</si>
  <si>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</si>
  <si>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</si>
  <si>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</si>
  <si>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</si>
  <si>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</si>
  <si>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</si>
  <si>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</si>
  <si>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</si>
  <si>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</si>
  <si>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</si>
  <si>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</si>
  <si>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</si>
  <si>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</si>
  <si>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</si>
  <si>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</si>
  <si>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</si>
  <si>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</si>
  <si>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</si>
  <si>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</si>
  <si>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</si>
  <si>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</si>
  <si>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</si>
  <si>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</si>
  <si>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</si>
  <si>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</si>
  <si>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</si>
  <si>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</si>
  <si>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</si>
  <si>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</si>
  <si>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</si>
  <si>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</si>
  <si>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</si>
  <si>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</si>
  <si>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</si>
  <si>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</si>
  <si>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</si>
  <si>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</si>
  <si>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</si>
  <si>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</si>
  <si>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</si>
  <si>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</si>
  <si>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</si>
  <si>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</si>
  <si>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</si>
  <si>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</si>
  <si>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</si>
  <si>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</si>
  <si>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</si>
  <si>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</si>
  <si>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</si>
  <si>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</si>
  <si>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</si>
  <si>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</si>
  <si>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</si>
  <si>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</si>
  <si>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</si>
  <si>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</si>
  <si>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</si>
  <si>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</si>
  <si>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</si>
  <si>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</si>
  <si>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</si>
  <si>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</si>
  <si>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</si>
  <si>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</si>
  <si>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</si>
  <si>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</si>
  <si>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</si>
  <si>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</si>
  <si>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</si>
  <si>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</si>
  <si>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</si>
  <si>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</si>
  <si>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</si>
  <si>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</si>
  <si>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</si>
  <si>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</si>
  <si>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</si>
  <si>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</si>
  <si>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</si>
  <si>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</si>
  <si>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</si>
  <si>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</si>
  <si>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</si>
  <si>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</si>
  <si>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</si>
  <si>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</si>
  <si>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</si>
  <si>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</si>
  <si>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</si>
  <si>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</si>
  <si>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</si>
  <si>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</si>
  <si>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</si>
  <si>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</si>
  <si>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</si>
  <si>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</si>
  <si>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</si>
  <si>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</si>
  <si>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</si>
  <si>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</si>
  <si>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</si>
  <si>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</si>
  <si>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</si>
  <si>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</si>
  <si>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</si>
  <si>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</si>
  <si>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</si>
  <si>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</si>
  <si>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</si>
  <si>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</si>
  <si>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</si>
  <si>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</si>
  <si>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</si>
  <si>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</si>
  <si>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</si>
  <si>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</si>
  <si>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</si>
  <si>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</si>
  <si>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</si>
  <si>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</si>
  <si>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</si>
  <si>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</si>
  <si>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</si>
  <si>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</si>
  <si>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</si>
  <si>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</si>
  <si>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</si>
  <si>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</si>
  <si>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</si>
  <si>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</si>
  <si>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</si>
  <si>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</si>
  <si>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</si>
  <si>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</si>
  <si>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</si>
  <si>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</si>
  <si>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</si>
  <si>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</si>
  <si>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</si>
  <si>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</si>
  <si>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</si>
  <si>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</si>
  <si>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</si>
  <si>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</si>
  <si>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</si>
  <si>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</si>
  <si>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</si>
  <si>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</si>
  <si>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</si>
  <si>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</si>
  <si>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</si>
  <si>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</si>
  <si>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</si>
  <si>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</si>
  <si>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</si>
  <si>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</si>
  <si>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</si>
  <si>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</si>
  <si>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</si>
  <si>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</si>
  <si>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</si>
  <si>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</si>
  <si>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</si>
  <si>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</si>
  <si>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</si>
  <si>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</si>
  <si>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</si>
  <si>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</si>
  <si>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</si>
  <si>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</si>
  <si>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</si>
  <si>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</si>
  <si>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</si>
  <si>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</si>
  <si>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</si>
  <si>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</si>
  <si>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</si>
  <si>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</si>
  <si>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</si>
  <si>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</si>
  <si>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</si>
  <si>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</si>
  <si>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</si>
  <si>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</si>
  <si>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</si>
  <si>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</si>
  <si>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</si>
  <si>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</si>
  <si>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</si>
  <si>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</si>
  <si>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</si>
  <si>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</si>
  <si>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</si>
  <si>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</si>
  <si>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</si>
  <si>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</si>
  <si>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</si>
  <si>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</si>
  <si>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</si>
  <si>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</si>
  <si>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</si>
  <si>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</si>
  <si>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</si>
  <si>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</si>
  <si>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</si>
  <si>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</si>
  <si>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</si>
  <si>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</si>
  <si>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</si>
  <si>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</si>
  <si>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</si>
  <si>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</si>
  <si>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</si>
  <si>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</si>
  <si>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</si>
  <si>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</si>
  <si>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</si>
  <si>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</si>
  <si>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</si>
  <si>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</si>
  <si>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</si>
  <si>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</si>
  <si>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</si>
  <si>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</si>
  <si>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</si>
  <si>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</si>
  <si>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</si>
  <si>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</si>
  <si>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</si>
  <si>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</si>
  <si>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</si>
  <si>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</si>
  <si>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</si>
  <si>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</si>
  <si>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</si>
  <si>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</si>
  <si>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</si>
  <si>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</si>
  <si>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</si>
  <si>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</si>
  <si>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</si>
  <si>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</si>
  <si>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</si>
  <si>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</si>
  <si>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</si>
  <si>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</si>
  <si>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</si>
  <si>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</si>
  <si>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</si>
  <si>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</si>
  <si>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</si>
  <si>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</si>
  <si>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</si>
  <si>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</si>
  <si>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</si>
  <si>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</si>
  <si>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</si>
  <si>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</si>
  <si>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</si>
  <si>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</si>
  <si>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</si>
  <si>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</si>
  <si>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</si>
  <si>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</si>
  <si>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</si>
  <si>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</si>
  <si>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</si>
  <si>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</si>
  <si>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</si>
  <si>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</si>
  <si>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</si>
  <si>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</si>
  <si>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</si>
  <si>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</si>
  <si>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</si>
  <si>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</si>
  <si>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</si>
  <si>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</si>
  <si>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</si>
  <si>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</si>
  <si>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</si>
  <si>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</si>
  <si>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</si>
  <si>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</si>
  <si>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</si>
  <si>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</si>
  <si>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</si>
  <si>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</si>
  <si>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</si>
  <si>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</si>
  <si>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</si>
  <si>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</si>
  <si>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</si>
  <si>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</si>
  <si>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</si>
  <si>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</si>
  <si>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</si>
  <si>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</si>
  <si>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</si>
  <si>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</si>
  <si>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</si>
  <si>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</si>
  <si>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</si>
  <si>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</si>
  <si>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</si>
  <si>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</si>
  <si>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</si>
  <si>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</si>
  <si>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</si>
  <si>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</si>
  <si>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</si>
  <si>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</si>
  <si>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</si>
  <si>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</si>
  <si>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</si>
  <si>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</si>
  <si>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</si>
  <si>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</si>
  <si>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</si>
  <si>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</si>
  <si>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</si>
  <si>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</si>
  <si>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</si>
  <si>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</si>
  <si>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</si>
  <si>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</si>
  <si>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</si>
  <si>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</si>
  <si>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</si>
  <si>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</si>
  <si>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</si>
  <si>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</si>
  <si>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</si>
  <si>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</si>
  <si>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</si>
  <si>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</si>
  <si>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</si>
  <si>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</si>
  <si>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</si>
  <si>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</si>
  <si>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</si>
  <si>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</si>
  <si>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</si>
  <si>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</si>
  <si>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</si>
  <si>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</si>
  <si>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</si>
  <si>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</si>
  <si>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</si>
  <si>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</si>
  <si>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</si>
  <si>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</si>
  <si>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</si>
  <si>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</si>
  <si>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</si>
  <si>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</si>
  <si>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</si>
  <si>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</si>
  <si>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</si>
  <si>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</si>
  <si>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</si>
  <si>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</si>
  <si>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</si>
  <si>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</si>
  <si>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</si>
  <si>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</si>
  <si>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</si>
  <si>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</si>
  <si>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</si>
  <si>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</si>
  <si>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</si>
  <si>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</si>
  <si>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</si>
  <si>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</si>
  <si>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</si>
  <si>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</si>
  <si>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</si>
  <si>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</si>
  <si>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</si>
  <si>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</si>
  <si>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</si>
  <si>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</si>
  <si>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</si>
  <si>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</si>
  <si>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</si>
  <si>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</si>
  <si>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</si>
  <si>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</si>
  <si>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</si>
  <si>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</si>
  <si>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</si>
  <si>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</si>
  <si>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</si>
  <si>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</si>
  <si>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</si>
  <si>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</si>
  <si>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</si>
  <si>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</si>
  <si>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</si>
  <si>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</si>
  <si>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</si>
  <si>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</si>
  <si>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</si>
  <si>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</si>
  <si>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</si>
  <si>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</si>
  <si>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</si>
  <si>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</si>
  <si>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</si>
  <si>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</si>
  <si>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</si>
  <si>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</si>
  <si>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</si>
  <si>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</si>
  <si>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</si>
  <si>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</si>
  <si>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</si>
  <si>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</si>
  <si>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</si>
  <si>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</si>
  <si>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</si>
  <si>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</si>
  <si>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</si>
  <si>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</si>
  <si>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</si>
  <si>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</si>
  <si>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</si>
  <si>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</si>
  <si>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</si>
  <si>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</si>
  <si>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</si>
  <si>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</si>
  <si>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</si>
  <si>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</si>
  <si>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</si>
  <si>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</si>
  <si>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</si>
  <si>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</si>
  <si>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</si>
  <si>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</si>
  <si>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</si>
  <si>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</si>
  <si>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</si>
  <si>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</si>
  <si>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</si>
  <si>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</si>
  <si>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</si>
  <si>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</si>
  <si>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</si>
  <si>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</si>
  <si>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</si>
  <si>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</si>
  <si>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</si>
  <si>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</si>
  <si>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</si>
  <si>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</si>
  <si>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</si>
  <si>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</si>
  <si>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</si>
  <si>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</si>
  <si>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</si>
  <si>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</si>
  <si>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</si>
  <si>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</si>
  <si>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</si>
  <si>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</si>
  <si>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</si>
  <si>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</si>
  <si>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</si>
  <si>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</si>
  <si>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</si>
  <si>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</si>
  <si>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</si>
  <si>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</si>
  <si>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</si>
  <si>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</si>
  <si>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</si>
  <si>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</si>
  <si>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</si>
  <si>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</si>
  <si>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</si>
  <si>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</si>
  <si>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</si>
  <si>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</si>
  <si>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</si>
  <si>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</si>
  <si>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</si>
  <si>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</si>
  <si>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</si>
  <si>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</si>
  <si>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</si>
  <si>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</si>
  <si>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</si>
  <si>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</si>
  <si>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</si>
  <si>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</si>
  <si>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</si>
  <si>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</si>
  <si>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</si>
  <si>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</si>
  <si>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</si>
  <si>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</si>
  <si>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</si>
  <si>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</si>
  <si>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</si>
  <si>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</si>
  <si>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</si>
  <si>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</si>
  <si>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</si>
  <si>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</si>
  <si>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</si>
  <si>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</si>
  <si>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</si>
  <si>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</si>
  <si>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</si>
  <si>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</si>
  <si>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</si>
  <si>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</si>
  <si>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</si>
  <si>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</si>
  <si>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</si>
  <si>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</si>
  <si>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</si>
  <si>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</si>
  <si>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</si>
  <si>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</si>
  <si>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</si>
  <si>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</si>
  <si>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</si>
  <si>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</si>
  <si>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</si>
  <si>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</si>
  <si>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</si>
  <si>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</si>
  <si>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</si>
  <si>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</si>
  <si>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</si>
  <si>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</si>
  <si>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</si>
  <si>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</si>
  <si>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</si>
  <si>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</si>
  <si>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</si>
  <si>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</si>
  <si>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</si>
  <si>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</si>
  <si>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</si>
  <si>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</si>
  <si>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</si>
  <si>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</si>
  <si>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</si>
  <si>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</si>
  <si>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</si>
  <si>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</si>
  <si>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</si>
  <si>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</si>
  <si>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</si>
  <si>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</si>
  <si>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</si>
  <si>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</si>
  <si>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</si>
  <si>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</si>
  <si>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</si>
  <si>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</si>
  <si>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</si>
  <si>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</si>
  <si>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</si>
  <si>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</si>
  <si>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</si>
  <si>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</si>
  <si>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</si>
  <si>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</si>
  <si>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</si>
  <si>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</si>
  <si>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</si>
  <si>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</si>
  <si>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</si>
  <si>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</si>
  <si>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</si>
  <si>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</si>
  <si>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</si>
  <si>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</si>
  <si>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</si>
  <si>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</si>
  <si>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</si>
  <si>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</si>
  <si>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</si>
  <si>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</si>
  <si>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</si>
  <si>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</si>
  <si>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</si>
  <si>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</si>
  <si>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</si>
  <si>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</si>
  <si>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</si>
  <si>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</si>
  <si>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</si>
  <si>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</si>
  <si>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</si>
  <si>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</si>
  <si>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</si>
  <si>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</si>
  <si>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</si>
  <si>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</si>
  <si>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</si>
  <si>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</si>
  <si>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</si>
  <si>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</si>
  <si>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</si>
  <si>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</si>
  <si>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</si>
  <si>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</si>
  <si>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</si>
  <si>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</si>
  <si>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</si>
  <si>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</si>
  <si>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</si>
  <si>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</si>
  <si>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</si>
  <si>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</si>
  <si>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</si>
  <si>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</si>
  <si>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</si>
  <si>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</si>
  <si>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</si>
  <si>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</si>
  <si>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</si>
  <si>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</si>
  <si>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</si>
  <si>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</si>
  <si>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</si>
  <si>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</si>
  <si>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</si>
  <si>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</si>
  <si>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</si>
  <si>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</si>
  <si>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</si>
  <si>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</si>
  <si>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</si>
  <si>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</si>
  <si>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</si>
  <si>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</si>
  <si>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</si>
  <si>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</si>
  <si>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</si>
  <si>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</si>
  <si>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</si>
  <si>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</si>
  <si>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</si>
  <si>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</si>
  <si>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</si>
  <si>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</si>
  <si>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</si>
  <si>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</si>
  <si>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</si>
  <si>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</si>
  <si>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</si>
  <si>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</si>
  <si>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</si>
  <si>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</si>
  <si>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</si>
  <si>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</si>
  <si>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</si>
  <si>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</si>
  <si>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</si>
  <si>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</si>
  <si>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</si>
  <si>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</si>
  <si>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</si>
  <si>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</si>
  <si>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</si>
  <si>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</si>
  <si>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</si>
  <si>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</si>
  <si>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</si>
  <si>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</si>
  <si>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</si>
  <si>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</si>
  <si>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</si>
  <si>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</si>
  <si>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</si>
  <si>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</si>
  <si>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</si>
  <si>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</si>
  <si>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</si>
  <si>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</si>
  <si>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</si>
  <si>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</si>
  <si>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</si>
  <si>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</si>
  <si>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</si>
  <si>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</si>
  <si>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</si>
  <si>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</si>
  <si>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</si>
  <si>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</si>
  <si>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</si>
  <si>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</si>
  <si>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</si>
  <si>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</si>
  <si>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</si>
  <si>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</si>
  <si>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</si>
  <si>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</si>
  <si>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</si>
  <si>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</si>
  <si>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</si>
  <si>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</si>
  <si>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</si>
  <si>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</si>
  <si>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</si>
  <si>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</si>
  <si>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</si>
  <si>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</si>
  <si>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</si>
  <si>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</si>
  <si>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</si>
  <si>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</si>
  <si>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</si>
  <si>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</si>
  <si>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</si>
  <si>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</si>
  <si>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</si>
  <si>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</si>
  <si>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</si>
  <si>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</si>
  <si>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</si>
  <si>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</si>
  <si>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</si>
  <si>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</si>
  <si>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</si>
  <si>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</si>
  <si>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</si>
  <si>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</si>
  <si>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</si>
  <si>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</si>
  <si>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</si>
  <si>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</si>
  <si>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</si>
  <si>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</si>
  <si>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</si>
  <si>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</si>
  <si>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</si>
  <si>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</si>
  <si>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</si>
  <si>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</si>
  <si>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</si>
  <si>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</si>
  <si>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</si>
  <si>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</si>
  <si>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</si>
  <si>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</si>
  <si>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</si>
  <si>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</si>
  <si>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</si>
  <si>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</si>
  <si>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</si>
  <si>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</si>
  <si>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</si>
  <si>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</si>
  <si>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</si>
  <si>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</si>
  <si>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</si>
  <si>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</si>
  <si>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</si>
  <si>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</si>
  <si>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</si>
  <si>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</si>
  <si>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</si>
  <si>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</si>
  <si>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</si>
  <si>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</si>
  <si>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</si>
  <si>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</si>
  <si>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</si>
  <si>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</si>
  <si>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</si>
  <si>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</si>
  <si>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</si>
  <si>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</si>
  <si>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</si>
  <si>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</si>
  <si>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</si>
  <si>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</si>
  <si>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</si>
  <si>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</si>
  <si>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</si>
  <si>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</si>
  <si>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</si>
  <si>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</si>
  <si>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</si>
  <si>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</si>
  <si>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</si>
  <si>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</si>
  <si>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</si>
  <si>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</si>
  <si>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</si>
  <si>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</si>
  <si>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</si>
  <si>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</si>
  <si>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</si>
  <si>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</si>
  <si>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</si>
  <si>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</si>
  <si>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</si>
  <si>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</si>
  <si>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</si>
  <si>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</si>
  <si>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</si>
  <si>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</si>
  <si>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</si>
  <si>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</si>
  <si>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</si>
  <si>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</si>
  <si>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</si>
  <si>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</si>
  <si>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</si>
  <si>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</si>
  <si>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</si>
  <si>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</si>
  <si>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</si>
  <si>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</si>
  <si>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</si>
  <si>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</si>
  <si>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</si>
  <si>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</si>
  <si>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</si>
  <si>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</si>
  <si>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</si>
  <si>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</si>
  <si>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</si>
  <si>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</si>
  <si>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</si>
  <si>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</si>
  <si>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</si>
  <si>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</si>
  <si>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</si>
  <si>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</si>
  <si>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</si>
  <si>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</si>
  <si>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</si>
  <si>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</si>
  <si>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</si>
  <si>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</si>
  <si>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</si>
  <si>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</si>
  <si>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</si>
  <si>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</si>
  <si>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</si>
  <si>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</si>
  <si>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</si>
  <si>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</si>
  <si>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</si>
  <si>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</si>
  <si>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</si>
  <si>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</si>
  <si>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</si>
  <si>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</si>
  <si>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</si>
  <si>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</si>
  <si>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</si>
  <si>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</si>
  <si>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</si>
  <si>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</si>
  <si>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</si>
  <si>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</si>
  <si>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</si>
  <si>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</si>
  <si>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</si>
  <si>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</si>
  <si>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</si>
  <si>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</si>
  <si>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</si>
  <si>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</si>
  <si>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</si>
  <si>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</si>
  <si>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</si>
  <si>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</si>
  <si>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</si>
  <si>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</si>
  <si>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</si>
  <si>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</si>
  <si>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</si>
  <si>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</si>
  <si>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</si>
  <si>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</si>
  <si>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</si>
  <si>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</si>
  <si>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</si>
  <si>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</si>
  <si>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</si>
  <si>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</si>
  <si>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</si>
  <si>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</si>
  <si>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</si>
  <si>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</si>
  <si>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</si>
  <si>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</si>
  <si>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</si>
  <si>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</si>
  <si>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</si>
  <si>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</si>
  <si>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</si>
  <si>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</si>
  <si>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</si>
  <si>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</si>
  <si>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</si>
  <si>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</si>
  <si>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</si>
  <si>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</si>
  <si>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</si>
  <si>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</si>
  <si>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</si>
  <si>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</si>
  <si>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</si>
  <si>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</si>
  <si>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</si>
  <si>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</si>
  <si>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</si>
  <si>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</si>
  <si>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</si>
  <si>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</si>
  <si>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</si>
  <si>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</si>
  <si>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</si>
  <si>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</si>
  <si>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</si>
  <si>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</si>
  <si>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</si>
  <si>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</si>
  <si>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</si>
  <si>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</si>
  <si>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</si>
  <si>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</si>
  <si>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</si>
  <si>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</si>
  <si>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</si>
  <si>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</si>
  <si>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</si>
  <si>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</si>
  <si>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</si>
  <si>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</si>
  <si>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</si>
  <si>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</si>
  <si>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</si>
  <si>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</si>
  <si>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</si>
  <si>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</si>
  <si>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</si>
  <si>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</si>
  <si>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</si>
  <si>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</si>
  <si>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</si>
  <si>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</si>
  <si>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</si>
  <si>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</si>
  <si>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</si>
  <si>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</si>
  <si>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</si>
  <si>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</si>
  <si>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</si>
  <si>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</si>
  <si>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</si>
  <si>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</si>
  <si>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</si>
  <si>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</si>
  <si>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</si>
  <si>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</si>
  <si>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</si>
  <si>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</si>
  <si>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</si>
  <si>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</si>
  <si>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</si>
  <si>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</si>
  <si>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</si>
  <si>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</si>
  <si>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</si>
  <si>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</si>
  <si>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</si>
  <si>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</si>
  <si>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</si>
  <si>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</si>
  <si>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</si>
  <si>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</si>
  <si>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</si>
  <si>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</si>
  <si>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</si>
  <si>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</si>
  <si>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</si>
  <si>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</si>
  <si>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</si>
  <si>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</si>
  <si>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</si>
  <si>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</si>
  <si>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</si>
  <si>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</si>
  <si>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</si>
  <si>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</si>
  <si>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</si>
  <si>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</si>
  <si>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</si>
  <si>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</si>
  <si>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</si>
  <si>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</si>
  <si>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</si>
  <si>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</si>
  <si>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</si>
  <si>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</si>
  <si>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</si>
  <si>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</si>
  <si>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</si>
  <si>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</si>
  <si>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</si>
  <si>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</si>
  <si>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</si>
  <si>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</si>
  <si>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</si>
  <si>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</si>
  <si>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</si>
  <si>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</si>
  <si>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</si>
  <si>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</si>
  <si>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</si>
  <si>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</si>
  <si>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</si>
  <si>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</si>
  <si>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</si>
  <si>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</si>
  <si>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</si>
  <si>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</si>
  <si>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</si>
  <si>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</si>
  <si>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</si>
  <si>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</si>
  <si>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</si>
  <si>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</si>
  <si>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</si>
  <si>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</si>
  <si>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</si>
  <si>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</si>
  <si>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</si>
  <si>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</si>
  <si>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</si>
  <si>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</si>
  <si>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</si>
  <si>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</si>
  <si>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</si>
  <si>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</si>
  <si>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</si>
  <si>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</si>
  <si>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</si>
  <si>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</si>
  <si>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</si>
  <si>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</si>
  <si>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</si>
  <si>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</si>
  <si>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</si>
  <si>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</si>
  <si>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</si>
  <si>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</si>
  <si>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</si>
  <si>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</si>
  <si>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</si>
  <si>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</si>
  <si>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</si>
  <si>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</si>
  <si>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</si>
  <si>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</si>
  <si>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</si>
  <si>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</si>
  <si>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</si>
  <si>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</si>
  <si>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</si>
  <si>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</si>
  <si>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</si>
  <si>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</si>
  <si>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</si>
  <si>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</si>
  <si>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</si>
  <si>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</si>
  <si>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</si>
  <si>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</si>
  <si>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</si>
  <si>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</si>
  <si>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</si>
  <si>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</si>
  <si>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</si>
  <si>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</si>
  <si>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</si>
  <si>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</si>
  <si>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</si>
  <si>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</si>
  <si>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</si>
  <si>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</si>
  <si>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</si>
  <si>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</si>
  <si>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</si>
  <si>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</si>
  <si>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</si>
  <si>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</si>
  <si>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</si>
  <si>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</si>
  <si>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</si>
  <si>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</si>
  <si>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</si>
  <si>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</si>
  <si>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</si>
  <si>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</si>
  <si>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</si>
  <si>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</si>
  <si>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</si>
  <si>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</si>
  <si>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</si>
  <si>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</si>
  <si>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</si>
  <si>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</si>
  <si>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</si>
  <si>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</si>
  <si>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</si>
  <si>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</si>
  <si>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</si>
  <si>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</si>
  <si>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</si>
  <si>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</si>
  <si>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</si>
  <si>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</si>
  <si>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</si>
  <si>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</si>
  <si>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</si>
  <si>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</si>
  <si>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</si>
  <si>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</si>
  <si>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</si>
  <si>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</si>
  <si>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</si>
  <si>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</si>
  <si>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</si>
  <si>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</si>
  <si>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</si>
  <si>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</si>
  <si>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</si>
  <si>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</si>
  <si>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</si>
  <si>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</si>
  <si>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</si>
  <si>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</si>
  <si>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</si>
  <si>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</si>
  <si>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</si>
  <si>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</si>
  <si>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</si>
  <si>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</si>
  <si>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</si>
  <si>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</si>
  <si>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</si>
  <si>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</si>
  <si>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</si>
  <si>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</si>
  <si>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</si>
  <si>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</si>
  <si>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</si>
  <si>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</si>
  <si>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</si>
  <si>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</si>
  <si>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</si>
  <si>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</si>
  <si>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</si>
  <si>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</si>
  <si>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</si>
  <si>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</si>
  <si>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</si>
  <si>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</si>
  <si>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</si>
  <si>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</si>
  <si>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</si>
  <si>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</si>
  <si>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</si>
  <si>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</si>
  <si>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</si>
  <si>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</si>
  <si>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</si>
  <si>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</si>
  <si>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</si>
  <si>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</si>
  <si>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</si>
  <si>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</si>
  <si>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</si>
  <si>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</si>
  <si>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</si>
  <si>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</si>
  <si>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</si>
  <si>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</si>
  <si>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</si>
  <si>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</si>
  <si>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</si>
  <si>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</si>
  <si>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</si>
  <si>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</si>
  <si>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</si>
  <si>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</si>
  <si>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</si>
  <si>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</si>
  <si>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</si>
  <si>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</si>
  <si>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</si>
  <si>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</si>
  <si>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</si>
  <si>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</si>
  <si>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</si>
  <si>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</si>
  <si>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</si>
  <si>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</si>
  <si>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</si>
  <si>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</si>
  <si>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</si>
  <si>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</si>
  <si>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</si>
  <si>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</si>
  <si>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</si>
  <si>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</si>
  <si>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</si>
  <si>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</si>
  <si>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</si>
  <si>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</si>
  <si>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</si>
  <si>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</si>
  <si>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</si>
  <si>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</si>
  <si>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</si>
  <si>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</si>
  <si>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</si>
  <si>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</si>
  <si>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</si>
  <si>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</si>
  <si>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</si>
  <si>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</si>
  <si>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</si>
  <si>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</si>
  <si>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</si>
  <si>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</si>
  <si>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</si>
  <si>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</si>
  <si>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</si>
  <si>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</si>
  <si>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</si>
  <si>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</si>
  <si>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</si>
  <si>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</si>
  <si>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</si>
  <si>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</si>
  <si>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</si>
  <si>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</si>
  <si>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</si>
  <si>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</si>
  <si>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</si>
  <si>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</si>
  <si>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</si>
  <si>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</si>
  <si>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</si>
  <si>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</si>
  <si>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</si>
  <si>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</si>
  <si>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</si>
  <si>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</si>
  <si>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</si>
  <si>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</si>
  <si>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</si>
  <si>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</si>
  <si>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</si>
  <si>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</si>
  <si>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</si>
  <si>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</si>
  <si>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</si>
  <si>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</si>
  <si>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</si>
  <si>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</si>
  <si>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</si>
  <si>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</si>
  <si>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</si>
  <si>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</si>
  <si>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</si>
  <si>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</si>
  <si>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</si>
  <si>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</si>
  <si>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</si>
  <si>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</si>
  <si>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</si>
  <si>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</si>
  <si>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</si>
  <si>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</si>
  <si>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</si>
  <si>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</si>
  <si>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</si>
  <si>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</si>
  <si>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</si>
  <si>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</si>
  <si>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</si>
  <si>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</si>
  <si>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</si>
  <si>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</si>
  <si>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</si>
  <si>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</si>
  <si>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</si>
  <si>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</si>
  <si>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</si>
  <si>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</si>
  <si>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</si>
  <si>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</si>
  <si>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</si>
  <si>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</si>
  <si>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</si>
  <si>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</si>
  <si>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</si>
  <si>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</si>
  <si>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</si>
  <si>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</si>
  <si>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</si>
  <si>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</si>
  <si>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</si>
  <si>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</si>
  <si>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</si>
  <si>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</si>
  <si>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</si>
  <si>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</si>
  <si>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</si>
  <si>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</si>
  <si>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</si>
  <si>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</si>
  <si>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</si>
  <si>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</si>
  <si>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</si>
  <si>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</si>
  <si>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</si>
  <si>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</si>
  <si>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</si>
  <si>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</si>
  <si>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</si>
  <si>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</si>
  <si>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</si>
  <si>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</si>
  <si>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</si>
  <si>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</si>
  <si>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</si>
  <si>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</si>
  <si>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</si>
  <si>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</si>
  <si>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</si>
  <si>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</si>
  <si>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</si>
  <si>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</si>
  <si>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</si>
  <si>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</si>
  <si>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</si>
  <si>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</si>
  <si>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</si>
  <si>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</si>
  <si>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</si>
  <si>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</si>
  <si>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</si>
  <si>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</si>
  <si>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</si>
  <si>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</si>
  <si>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</si>
  <si>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</si>
  <si>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</si>
  <si>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</si>
  <si>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</si>
  <si>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</si>
  <si>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</si>
  <si>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</si>
  <si>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</si>
  <si>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</si>
  <si>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</si>
  <si>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</si>
  <si>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</si>
  <si>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</si>
  <si>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</si>
  <si>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</si>
  <si>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</si>
  <si>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</si>
  <si>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</si>
  <si>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</si>
  <si>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</si>
  <si>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</si>
  <si>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</si>
  <si>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</si>
  <si>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</si>
  <si>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</si>
  <si>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</si>
  <si>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</si>
  <si>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</si>
  <si>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</si>
  <si>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</si>
  <si>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</si>
  <si>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</si>
  <si>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</si>
  <si>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</si>
  <si>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</si>
  <si>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</si>
  <si>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</si>
  <si>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</si>
  <si>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</si>
  <si>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</si>
  <si>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</si>
  <si>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</si>
  <si>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</si>
  <si>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</si>
  <si>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</si>
  <si>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</si>
  <si>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</si>
  <si>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</si>
  <si>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</si>
  <si>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</si>
  <si>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</si>
  <si>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</si>
  <si>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</si>
  <si>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</si>
  <si>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</si>
  <si>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</si>
  <si>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</si>
  <si>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</si>
  <si>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</si>
  <si>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</si>
  <si>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</si>
  <si>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</si>
  <si>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</si>
  <si>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</si>
  <si>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</si>
  <si>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</si>
  <si>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</si>
  <si>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</si>
  <si>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</si>
  <si>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</si>
  <si>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</si>
  <si>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</si>
  <si>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</si>
  <si>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</si>
  <si>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</si>
  <si>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</si>
  <si>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</si>
  <si>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</si>
  <si>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</si>
  <si>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</si>
  <si>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</si>
  <si>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</si>
  <si>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</si>
  <si>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</si>
  <si>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</si>
  <si>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</si>
  <si>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</si>
  <si>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</si>
  <si>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</si>
  <si>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</si>
  <si>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</si>
  <si>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</si>
  <si>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</si>
  <si>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</si>
  <si>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</si>
  <si>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</si>
  <si>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</si>
  <si>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</si>
  <si>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</si>
  <si>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</si>
  <si>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</si>
  <si>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</si>
  <si>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</si>
  <si>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</si>
  <si>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</si>
  <si>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</si>
  <si>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</si>
  <si>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</si>
  <si>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</si>
  <si>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</si>
  <si>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</si>
  <si>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</si>
  <si>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</si>
  <si>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</si>
  <si>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</si>
  <si>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</si>
  <si>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</si>
  <si>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</si>
  <si>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</si>
  <si>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</si>
  <si>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</si>
  <si>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</si>
  <si>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</si>
  <si>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</si>
  <si>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</si>
  <si>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</si>
  <si>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</si>
  <si>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</si>
  <si>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</si>
  <si>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</si>
  <si>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</si>
  <si>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</si>
  <si>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</si>
  <si>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</si>
  <si>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</si>
  <si>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</si>
  <si>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</si>
  <si>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</si>
  <si>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</si>
  <si>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</si>
  <si>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</si>
  <si>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</si>
  <si>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</si>
  <si>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</si>
  <si>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</si>
  <si>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</si>
  <si>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</si>
  <si>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</si>
  <si>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</si>
  <si>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</si>
  <si>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</si>
  <si>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</si>
  <si>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</si>
  <si>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</si>
  <si>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</si>
  <si>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</si>
  <si>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</si>
  <si>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</si>
  <si>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</si>
  <si>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</si>
  <si>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</si>
  <si>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</si>
  <si>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</si>
  <si>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</si>
  <si>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</si>
  <si>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</si>
  <si>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</si>
  <si>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</si>
  <si>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</si>
  <si>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</si>
  <si>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</si>
  <si>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</si>
  <si>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</si>
  <si>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</si>
  <si>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</si>
  <si>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</si>
  <si>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</si>
  <si>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</si>
  <si>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</si>
  <si>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</si>
  <si>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</si>
  <si>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</si>
  <si>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</si>
  <si>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</si>
  <si>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</si>
  <si>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</si>
  <si>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</si>
  <si>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</si>
  <si>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</si>
  <si>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</si>
  <si>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</si>
  <si>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</si>
  <si>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</si>
  <si>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</si>
  <si>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</si>
  <si>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</si>
  <si>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</si>
  <si>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</si>
  <si>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</si>
  <si>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</si>
  <si>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</si>
  <si>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</si>
  <si>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</si>
  <si>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</si>
  <si>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</si>
  <si>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</si>
  <si>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</si>
  <si>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</si>
  <si>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</si>
  <si>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</si>
  <si>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</si>
  <si>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</si>
  <si>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</si>
  <si>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</si>
  <si>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</si>
  <si>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</si>
  <si>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</si>
  <si>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</si>
  <si>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</si>
  <si>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</si>
  <si>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</si>
  <si>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</si>
  <si>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</si>
  <si>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</si>
  <si>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</si>
  <si>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</si>
  <si>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</si>
  <si>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</si>
  <si>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</si>
  <si>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</si>
  <si>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</si>
  <si>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</si>
  <si>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</si>
  <si>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</si>
  <si>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</si>
  <si>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</si>
  <si>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</si>
  <si>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</si>
  <si>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</si>
  <si>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</si>
  <si>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</si>
  <si>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</si>
  <si>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</si>
  <si>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</si>
  <si>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</si>
  <si>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</si>
  <si>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</si>
  <si>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</si>
  <si>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</si>
  <si>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</si>
  <si>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</si>
  <si>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</si>
  <si>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</si>
  <si>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</si>
  <si>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</si>
  <si>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</si>
  <si>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</si>
  <si>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</si>
  <si>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</si>
  <si>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</si>
  <si>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</si>
  <si>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</si>
  <si>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</si>
  <si>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</si>
  <si>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</si>
  <si>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</si>
  <si>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</si>
  <si>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</si>
  <si>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</si>
  <si>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</si>
  <si>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</si>
  <si>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</si>
  <si>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</si>
  <si>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</si>
  <si>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</si>
  <si>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</si>
  <si>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</si>
  <si>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</si>
  <si>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</si>
  <si>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</si>
  <si>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</si>
  <si>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</si>
  <si>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</si>
  <si>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</si>
  <si>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</si>
  <si>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</si>
  <si>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</si>
  <si>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</si>
  <si>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</si>
  <si>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</si>
  <si>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</si>
  <si>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</si>
  <si>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</si>
  <si>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</si>
  <si>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</si>
  <si>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</si>
  <si>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</si>
  <si>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</si>
  <si>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</si>
  <si>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</si>
  <si>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</si>
  <si>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</si>
  <si>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</si>
  <si>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</si>
  <si>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</si>
  <si>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</si>
  <si>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</si>
  <si>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</si>
  <si>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</si>
  <si>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</si>
  <si>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</si>
  <si>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</si>
  <si>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</si>
  <si>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</si>
  <si>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</si>
  <si>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</si>
  <si>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</si>
  <si>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</si>
  <si>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</si>
  <si>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</si>
  <si>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</si>
  <si>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</si>
  <si>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</si>
  <si>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</si>
  <si>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</si>
  <si>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</si>
  <si>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</si>
  <si>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</si>
  <si>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</si>
  <si>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</si>
  <si>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</si>
  <si>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</si>
  <si>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</si>
  <si>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</si>
  <si>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</si>
  <si>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</si>
  <si>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</si>
  <si>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</si>
  <si>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</si>
  <si>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</si>
  <si>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</si>
  <si>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</si>
  <si>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</si>
  <si>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</si>
  <si>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</si>
  <si>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</si>
  <si>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</si>
  <si>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</si>
  <si>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</si>
  <si>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</si>
  <si>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</si>
  <si>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</si>
  <si>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</si>
  <si>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</si>
  <si>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</si>
  <si>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</si>
  <si>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</si>
  <si>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</si>
  <si>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</si>
  <si>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</si>
  <si>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</si>
  <si>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</si>
  <si>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</si>
  <si>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</si>
  <si>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</si>
  <si>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</si>
  <si>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</si>
  <si>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</si>
  <si>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</si>
  <si>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</si>
  <si>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</si>
  <si>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</si>
  <si>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</si>
  <si>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</si>
  <si>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</si>
  <si>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</si>
  <si>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</si>
  <si>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</si>
  <si>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</si>
  <si>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</si>
  <si>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</si>
  <si>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</si>
  <si>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</si>
  <si>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</si>
  <si>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</si>
  <si>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</si>
  <si>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</si>
  <si>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</si>
  <si>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</si>
  <si>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</si>
  <si>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</si>
  <si>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</si>
  <si>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</si>
  <si>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</si>
  <si>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</si>
  <si>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</si>
  <si>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</si>
  <si>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</si>
  <si>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</si>
  <si>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</si>
  <si>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</si>
  <si>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</si>
  <si>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</si>
  <si>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</si>
  <si>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</si>
  <si>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</si>
  <si>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</si>
  <si>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</si>
  <si>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</si>
  <si>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</si>
  <si>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</si>
  <si>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</si>
  <si>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</si>
  <si>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</si>
  <si>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</si>
  <si>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</si>
  <si>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</si>
  <si>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</si>
  <si>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</si>
  <si>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</si>
  <si>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</si>
  <si>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</si>
  <si>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</si>
  <si>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</si>
  <si>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</si>
  <si>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</si>
  <si>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</si>
  <si>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</si>
  <si>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</si>
  <si>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</si>
  <si>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</si>
  <si>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</si>
  <si>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</si>
  <si>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</si>
  <si>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</si>
  <si>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</si>
  <si>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</si>
  <si>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</si>
  <si>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</si>
  <si>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</si>
  <si>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</si>
  <si>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</si>
  <si>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</si>
  <si>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</si>
  <si>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</si>
  <si>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</si>
  <si>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</si>
  <si>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</si>
  <si>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</si>
  <si>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</si>
  <si>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</si>
  <si>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</si>
  <si>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</si>
  <si>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</si>
  <si>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</si>
  <si>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</si>
  <si>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</si>
  <si>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</si>
  <si>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</si>
  <si>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</si>
  <si>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</si>
  <si>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</si>
  <si>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</si>
  <si>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</si>
  <si>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</si>
  <si>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</si>
  <si>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</si>
  <si>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</si>
  <si>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</si>
  <si>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</si>
  <si>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</si>
  <si>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</si>
  <si>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</si>
  <si>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</si>
  <si>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</si>
  <si>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</si>
  <si>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</si>
  <si>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</si>
  <si>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</si>
  <si>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</si>
  <si>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</si>
  <si>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</si>
  <si>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</si>
  <si>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</si>
  <si>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</si>
  <si>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</si>
  <si>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</si>
  <si>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</si>
  <si>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</si>
  <si>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</si>
  <si>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</si>
  <si>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</si>
  <si>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</si>
  <si>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</si>
  <si>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</si>
  <si>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</si>
  <si>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</si>
  <si>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</si>
  <si>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</si>
  <si>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</si>
  <si>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</si>
  <si>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</si>
  <si>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</si>
  <si>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</si>
  <si>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</si>
  <si>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</si>
  <si>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</si>
  <si>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</si>
  <si>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</si>
  <si>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</si>
  <si>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</si>
  <si>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</si>
  <si>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</si>
  <si>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</si>
  <si>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</si>
  <si>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</si>
  <si>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</si>
  <si>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</si>
  <si>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</si>
  <si>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</si>
  <si>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</si>
  <si>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</si>
  <si>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</si>
  <si>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</si>
  <si>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</si>
  <si>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</si>
  <si>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</si>
  <si>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</si>
  <si>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</si>
  <si>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</si>
  <si>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</si>
  <si>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</si>
  <si>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</si>
  <si>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</si>
  <si>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</si>
  <si>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</si>
  <si>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</si>
  <si>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</si>
  <si>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</si>
  <si>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</si>
  <si>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</si>
  <si>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</si>
  <si>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</si>
  <si>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</si>
  <si>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</si>
  <si>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</si>
  <si>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</si>
  <si>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</si>
  <si>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</si>
  <si>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</si>
  <si>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</si>
  <si>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</si>
  <si>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</si>
  <si>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</si>
  <si>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</si>
  <si>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</si>
  <si>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</si>
  <si>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</si>
  <si>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</si>
  <si>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</si>
  <si>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</si>
  <si>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</si>
  <si>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</si>
  <si>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</si>
  <si>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</si>
  <si>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</si>
  <si>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</si>
  <si>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</si>
  <si>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</si>
  <si>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</si>
  <si>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</si>
  <si>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</si>
  <si>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</si>
  <si>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</si>
  <si>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</si>
  <si>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</si>
  <si>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</si>
  <si>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</si>
  <si>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</si>
  <si>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</si>
  <si>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</si>
  <si>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</si>
  <si>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</si>
  <si>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</si>
  <si>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</si>
  <si>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</si>
  <si>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</si>
  <si>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</si>
  <si>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</si>
  <si>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</si>
  <si>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</si>
  <si>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</si>
  <si>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</si>
  <si>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</si>
  <si>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</si>
  <si>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</si>
  <si>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</si>
  <si>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</si>
  <si>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</si>
  <si>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</si>
  <si>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</si>
  <si>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</si>
  <si>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</si>
  <si>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</si>
  <si>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</si>
  <si>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</si>
  <si>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</si>
  <si>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</si>
  <si>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</si>
  <si>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</si>
  <si>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</si>
  <si>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</si>
  <si>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</si>
  <si>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</si>
  <si>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</si>
  <si>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</si>
  <si>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</si>
  <si>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</si>
  <si>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</si>
  <si>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</si>
  <si>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</si>
  <si>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</si>
  <si>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</si>
  <si>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</si>
  <si>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</si>
  <si>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</si>
  <si>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</si>
  <si>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</si>
  <si>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</si>
  <si>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</si>
  <si>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</si>
  <si>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</si>
  <si>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</si>
  <si>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</si>
  <si>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</si>
  <si>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</si>
  <si>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</si>
  <si>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</si>
  <si>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</si>
  <si>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</si>
  <si>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</si>
  <si>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</si>
  <si>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</si>
  <si>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</si>
  <si>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</si>
  <si>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</si>
  <si>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</si>
  <si>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</si>
  <si>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</si>
  <si>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</si>
  <si>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</si>
  <si>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</si>
  <si>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</si>
  <si>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</si>
  <si>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</si>
  <si>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</si>
  <si>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</si>
  <si>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</si>
  <si>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</si>
  <si>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</si>
  <si>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</si>
  <si>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</si>
  <si>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</si>
  <si>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</si>
  <si>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</si>
  <si>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</si>
  <si>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</si>
  <si>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</si>
  <si>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</si>
  <si>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</si>
  <si>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</si>
  <si>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</si>
  <si>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</si>
  <si>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</si>
  <si>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</si>
  <si>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</si>
  <si>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</si>
  <si>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</si>
  <si>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</si>
  <si>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</si>
  <si>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</si>
  <si>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</si>
  <si>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</si>
  <si>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</si>
  <si>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</si>
  <si>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</si>
  <si>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</si>
  <si>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</si>
  <si>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</si>
  <si>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</si>
  <si>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</si>
  <si>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</si>
  <si>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</si>
  <si>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</si>
  <si>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</si>
  <si>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</si>
  <si>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</si>
  <si>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</si>
  <si>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</si>
  <si>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</si>
  <si>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</si>
  <si>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</si>
  <si>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</si>
  <si>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</si>
  <si>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</si>
  <si>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</si>
  <si>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</si>
  <si>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</si>
  <si>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</si>
  <si>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</si>
  <si>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</si>
  <si>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</si>
  <si>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</si>
  <si>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</si>
  <si>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</si>
  <si>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</si>
  <si>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</si>
  <si>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</si>
  <si>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</si>
  <si>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</si>
  <si>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</si>
  <si>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</si>
  <si>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</si>
  <si>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</si>
  <si>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</si>
  <si>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</si>
  <si>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</si>
  <si>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</si>
  <si>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</si>
  <si>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</si>
  <si>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</si>
  <si>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</si>
  <si>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</si>
  <si>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</si>
  <si>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</si>
  <si>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</si>
  <si>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</si>
  <si>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</si>
  <si>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</si>
  <si>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</si>
  <si>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</si>
  <si>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</si>
  <si>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</si>
  <si>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</si>
  <si>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</si>
  <si>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</si>
  <si>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</si>
  <si>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</si>
  <si>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</si>
  <si>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</si>
  <si>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</si>
  <si>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</si>
  <si>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</si>
  <si>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</si>
  <si>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</si>
  <si>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</si>
  <si>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</si>
  <si>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</si>
  <si>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</si>
  <si>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</si>
  <si>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</si>
  <si>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</si>
  <si>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</si>
  <si>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</si>
  <si>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</si>
  <si>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</si>
  <si>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</si>
  <si>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</si>
  <si>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</si>
  <si>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</si>
  <si>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</si>
  <si>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</si>
  <si>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</si>
  <si>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</si>
  <si>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</si>
  <si>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</si>
  <si>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</si>
  <si>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</si>
  <si>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</si>
  <si>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</si>
  <si>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</si>
  <si>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</si>
  <si>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</si>
  <si>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</si>
  <si>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</si>
  <si>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</si>
  <si>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</si>
  <si>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</si>
  <si>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</si>
  <si>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</si>
  <si>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</si>
  <si>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</si>
  <si>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</si>
  <si>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</si>
  <si>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</si>
  <si>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</si>
  <si>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</si>
  <si>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</si>
  <si>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</si>
  <si>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</si>
  <si>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</si>
  <si>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</si>
  <si>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</si>
  <si>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</si>
  <si>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</si>
  <si>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</si>
  <si>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</si>
  <si>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</si>
  <si>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</si>
  <si>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</si>
  <si>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</si>
  <si>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</si>
  <si>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</si>
  <si>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</si>
  <si>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</si>
  <si>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</si>
  <si>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</si>
  <si>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</si>
  <si>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</si>
  <si>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</si>
  <si>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</si>
  <si>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</si>
  <si>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</si>
  <si>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</si>
  <si>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</si>
  <si>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</si>
  <si>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</si>
  <si>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</si>
  <si>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</si>
  <si>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</si>
  <si>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</si>
  <si>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</si>
  <si>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</si>
  <si>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</si>
  <si>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</si>
  <si>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</si>
  <si>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</si>
  <si>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</si>
  <si>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</si>
  <si>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</si>
  <si>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</si>
  <si>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</si>
  <si>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</si>
  <si>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</si>
  <si>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</si>
  <si>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</si>
  <si>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</si>
  <si>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</si>
  <si>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</si>
  <si>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</si>
  <si>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</si>
  <si>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</si>
  <si>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</si>
  <si>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</si>
  <si>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</si>
  <si>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</si>
  <si>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</si>
  <si>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</si>
  <si>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</si>
  <si>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</si>
  <si>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</si>
  <si>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</si>
  <si>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</si>
  <si>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</si>
  <si>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</si>
  <si>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</si>
  <si>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</si>
  <si>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</si>
  <si>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</si>
  <si>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</si>
  <si>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</si>
  <si>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</si>
  <si>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</si>
  <si>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</si>
  <si>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</si>
  <si>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</si>
  <si>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</si>
  <si>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</si>
  <si>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</si>
  <si>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</si>
  <si>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</si>
  <si>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</si>
  <si>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</si>
  <si>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</si>
  <si>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</si>
  <si>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</si>
  <si>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</si>
  <si>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</si>
  <si>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</si>
  <si>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</si>
  <si>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</si>
  <si>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</si>
  <si>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</si>
  <si>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</si>
  <si>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</si>
  <si>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</si>
  <si>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</si>
  <si>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</si>
  <si>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</si>
  <si>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</si>
  <si>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</si>
  <si>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</si>
  <si>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</si>
  <si>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</si>
  <si>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</si>
  <si>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</si>
  <si>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</si>
  <si>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</si>
  <si>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</si>
  <si>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</si>
  <si>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</si>
  <si>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</si>
  <si>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</si>
  <si>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</si>
  <si>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</si>
  <si>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</si>
  <si>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</si>
  <si>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</si>
  <si>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</si>
  <si>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</si>
  <si>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</si>
  <si>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</si>
  <si>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</si>
  <si>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</si>
  <si>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</si>
  <si>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</si>
  <si>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</si>
  <si>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</si>
  <si>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</si>
  <si>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</si>
  <si>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</si>
  <si>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</si>
  <si>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</si>
  <si>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</si>
  <si>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</si>
  <si>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</si>
  <si>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</si>
  <si>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</si>
  <si>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</si>
  <si>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</si>
  <si>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</si>
  <si>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</si>
  <si>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</si>
  <si>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</si>
  <si>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</si>
  <si>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</si>
  <si>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</si>
  <si>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</si>
  <si>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</si>
  <si>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</si>
  <si>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</si>
  <si>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</si>
  <si>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</si>
  <si>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</si>
  <si>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</si>
  <si>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</si>
  <si>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</si>
  <si>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</si>
  <si>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</si>
  <si>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</si>
  <si>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</si>
  <si>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</si>
  <si>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</si>
  <si>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</si>
  <si>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</si>
  <si>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</si>
  <si>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</si>
  <si>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</si>
  <si>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</si>
  <si>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</si>
  <si>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</si>
  <si>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</si>
  <si>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</si>
  <si>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</si>
  <si>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</si>
  <si>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</si>
  <si>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</si>
  <si>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</si>
  <si>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</si>
  <si>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</si>
  <si>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</si>
  <si>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</si>
  <si>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</si>
  <si>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</si>
  <si>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</si>
  <si>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</si>
  <si>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</si>
  <si>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</si>
  <si>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</si>
  <si>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</si>
  <si>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</si>
  <si>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</si>
  <si>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</si>
  <si>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</si>
  <si>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</si>
  <si>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</si>
  <si>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</si>
  <si>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</si>
  <si>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</si>
  <si>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</si>
  <si>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</si>
  <si>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</si>
  <si>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</si>
  <si>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</si>
  <si>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</si>
  <si>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</si>
  <si>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</si>
  <si>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</si>
  <si>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</si>
  <si>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</si>
  <si>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</si>
  <si>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</si>
  <si>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</si>
  <si>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</si>
  <si>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</si>
  <si>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</si>
  <si>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</si>
  <si>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</si>
  <si>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</si>
  <si>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</si>
  <si>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</si>
  <si>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</si>
  <si>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</si>
  <si>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</si>
  <si>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</si>
  <si>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</si>
  <si>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</si>
  <si>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</si>
  <si>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</si>
  <si>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</si>
  <si>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</si>
  <si>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</si>
  <si>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</si>
  <si>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</si>
  <si>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</si>
  <si>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</si>
  <si>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</si>
  <si>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</si>
  <si>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</si>
  <si>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</si>
  <si>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</si>
  <si>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</si>
  <si>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</si>
  <si>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</si>
  <si>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</si>
  <si>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</si>
  <si>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</si>
  <si>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</si>
  <si>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</si>
  <si>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</si>
  <si>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</si>
  <si>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</si>
  <si>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</si>
  <si>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</si>
  <si>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</si>
  <si>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</si>
  <si>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</si>
  <si>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</si>
  <si>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</si>
  <si>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</si>
  <si>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</si>
  <si>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</si>
  <si>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</si>
  <si>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</si>
  <si>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</si>
  <si>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</si>
  <si>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</si>
  <si>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</si>
  <si>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</si>
  <si>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</si>
  <si>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</si>
  <si>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</si>
  <si>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</si>
  <si>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</si>
  <si>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</si>
  <si>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</si>
  <si>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</si>
  <si>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</si>
  <si>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</si>
  <si>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</si>
  <si>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</si>
  <si>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</si>
  <si>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</si>
  <si>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</si>
  <si>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</si>
  <si>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</si>
  <si>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</si>
  <si>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</si>
  <si>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</si>
  <si>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</si>
  <si>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</si>
  <si>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</si>
  <si>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</si>
  <si>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</si>
  <si>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</si>
  <si>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</si>
  <si>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</si>
  <si>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</si>
  <si>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</si>
  <si>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</si>
  <si>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</si>
  <si>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</si>
  <si>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</si>
  <si>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</si>
  <si>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</si>
  <si>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</si>
  <si>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</si>
  <si>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</si>
  <si>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</si>
  <si>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</si>
  <si>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</si>
  <si>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</si>
  <si>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</si>
  <si>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</si>
  <si>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</si>
  <si>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</si>
  <si>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</si>
  <si>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</si>
  <si>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</si>
  <si>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</si>
  <si>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</si>
  <si>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</si>
  <si>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</si>
  <si>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</si>
  <si>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</si>
  <si>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</si>
  <si>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</si>
  <si>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</si>
  <si>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</si>
  <si>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</si>
  <si>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</si>
  <si>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</si>
  <si>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</si>
  <si>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</si>
  <si>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</si>
  <si>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</si>
  <si>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</si>
  <si>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</si>
  <si>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</si>
  <si>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</si>
  <si>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</si>
  <si>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</si>
  <si>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</si>
  <si>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</si>
  <si>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</si>
  <si>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</si>
  <si>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</si>
  <si>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</si>
  <si>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</si>
  <si>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</si>
  <si>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</si>
  <si>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</si>
  <si>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</si>
  <si>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</si>
  <si>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</si>
  <si>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</si>
  <si>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</si>
  <si>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</si>
  <si>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</si>
  <si>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</si>
  <si>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</si>
  <si>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</si>
  <si>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</si>
  <si>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</si>
  <si>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</si>
  <si>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</si>
  <si>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</si>
  <si>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</si>
  <si>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</si>
  <si>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</si>
  <si>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</si>
  <si>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</si>
  <si>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</si>
  <si>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</si>
  <si>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</si>
  <si>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</si>
  <si>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</si>
  <si>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</si>
  <si>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</si>
  <si>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</si>
  <si>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</si>
  <si>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</si>
  <si>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</si>
  <si>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</si>
  <si>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</si>
  <si>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</si>
  <si>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</si>
  <si>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</si>
  <si>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</si>
  <si>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</si>
  <si>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</si>
  <si>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</si>
  <si>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</si>
  <si>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</si>
  <si>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</si>
  <si>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</si>
  <si>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</si>
  <si>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</si>
  <si>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</si>
  <si>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</si>
  <si>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</si>
  <si>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</si>
  <si>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</si>
  <si>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</si>
  <si>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</si>
  <si>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</si>
  <si>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</si>
  <si>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</si>
  <si>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</si>
  <si>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</si>
  <si>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</si>
  <si>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</si>
  <si>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</si>
  <si>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</si>
  <si>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</si>
  <si>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</si>
  <si>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</si>
  <si>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</si>
  <si>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</si>
  <si>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</si>
  <si>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</si>
  <si>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</si>
  <si>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</si>
  <si>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</si>
  <si>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</si>
  <si>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</si>
  <si>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</si>
  <si>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</si>
  <si>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</si>
  <si>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</si>
  <si>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</si>
  <si>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</si>
  <si>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</si>
  <si>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</si>
  <si>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</si>
  <si>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</si>
  <si>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</si>
  <si>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</si>
  <si>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</si>
  <si>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</si>
  <si>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</si>
  <si>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</si>
  <si>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</si>
  <si>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</si>
  <si>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</si>
  <si>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</si>
  <si>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</si>
  <si>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</si>
  <si>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</si>
  <si>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</si>
  <si>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</si>
  <si>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</si>
  <si>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</si>
  <si>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</si>
  <si>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</si>
  <si>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</si>
  <si>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</si>
  <si>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</si>
  <si>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</si>
  <si>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</si>
  <si>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</si>
  <si>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</si>
  <si>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</si>
  <si>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</si>
  <si>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</si>
  <si>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</si>
  <si>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</si>
  <si>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</si>
  <si>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</si>
  <si>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</si>
  <si>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</si>
  <si>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</si>
  <si>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</si>
  <si>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</si>
  <si>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</si>
  <si>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</si>
  <si>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</si>
  <si>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</si>
  <si>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</si>
  <si>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</si>
  <si>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</si>
  <si>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</si>
  <si>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</si>
  <si>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</si>
  <si>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</si>
  <si>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</si>
  <si>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</si>
  <si>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</si>
  <si>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</si>
  <si>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</si>
  <si>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</si>
  <si>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</si>
  <si>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</si>
  <si>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</si>
  <si>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</si>
  <si>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</si>
  <si>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</si>
  <si>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</si>
  <si>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</si>
  <si>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</si>
  <si>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</si>
  <si>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</si>
  <si>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</si>
  <si>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</si>
  <si>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</si>
  <si>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</si>
  <si>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</si>
  <si>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</si>
  <si>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</si>
  <si>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</si>
  <si>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</si>
  <si>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</si>
  <si>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</si>
  <si>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</si>
  <si>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</si>
  <si>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</si>
  <si>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</si>
  <si>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</si>
  <si>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</si>
  <si>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</si>
  <si>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</si>
  <si>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</si>
  <si>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</si>
  <si>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</si>
  <si>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</si>
  <si>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</si>
  <si>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</si>
  <si>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</si>
  <si>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</si>
  <si>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</si>
  <si>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</si>
  <si>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</si>
  <si>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</si>
  <si>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</si>
  <si>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</si>
  <si>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</si>
  <si>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</si>
  <si>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</si>
  <si>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</si>
  <si>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</si>
  <si>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</si>
  <si>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</si>
  <si>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</si>
  <si>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</si>
  <si>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</si>
  <si>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</si>
  <si>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</si>
  <si>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</si>
  <si>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</si>
  <si>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</si>
  <si>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</si>
  <si>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</si>
  <si>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</si>
  <si>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</si>
  <si>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</si>
  <si>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</si>
  <si>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</si>
  <si>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</si>
  <si>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</si>
  <si>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</si>
  <si>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</si>
  <si>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</si>
  <si>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</si>
  <si>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</si>
  <si>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</si>
  <si>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</si>
  <si>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</si>
  <si>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</si>
  <si>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</si>
  <si>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</si>
  <si>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</si>
  <si>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</si>
  <si>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</si>
  <si>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</si>
  <si>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</si>
  <si>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</si>
  <si>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</si>
  <si>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</si>
  <si>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</si>
  <si>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</si>
  <si>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</si>
  <si>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</si>
  <si>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</si>
  <si>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</si>
  <si>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</si>
  <si>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</si>
  <si>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</si>
  <si>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</si>
  <si>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</si>
  <si>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</si>
  <si>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</si>
  <si>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</si>
  <si>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</si>
  <si>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</si>
  <si>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</si>
  <si>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</si>
  <si>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</si>
  <si>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</si>
  <si>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</si>
  <si>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</si>
  <si>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</si>
  <si>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</si>
  <si>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</si>
  <si>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</si>
  <si>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</si>
  <si>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</si>
  <si>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</si>
  <si>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</si>
  <si>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</si>
  <si>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</si>
  <si>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</si>
  <si>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</si>
  <si>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</si>
  <si>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</si>
  <si>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</si>
  <si>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</si>
  <si>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</si>
  <si>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</si>
  <si>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</si>
  <si>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</si>
  <si>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</si>
  <si>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</si>
  <si>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</si>
  <si>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</si>
  <si>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</si>
  <si>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</si>
  <si>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</si>
  <si>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</si>
  <si>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</si>
  <si>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</si>
  <si>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</si>
  <si>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</si>
  <si>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</si>
  <si>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</si>
  <si>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</si>
  <si>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</si>
  <si>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</si>
  <si>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</si>
  <si>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</si>
  <si>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</si>
  <si>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</si>
  <si>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</si>
  <si>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</si>
  <si>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</si>
  <si>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</si>
  <si>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</si>
  <si>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</si>
  <si>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</si>
  <si>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</si>
  <si>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</si>
  <si>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</si>
  <si>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</si>
  <si>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</si>
  <si>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</si>
  <si>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</si>
  <si>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</si>
  <si>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</si>
  <si>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</si>
  <si>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</si>
  <si>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</si>
  <si>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</si>
  <si>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</si>
  <si>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</si>
  <si>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</si>
  <si>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</si>
  <si>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</si>
  <si>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</si>
  <si>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</si>
  <si>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</si>
  <si>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</si>
  <si>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</si>
  <si>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</si>
  <si>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</si>
  <si>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</si>
  <si>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</si>
  <si>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</si>
  <si>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</si>
  <si>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</si>
  <si>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</si>
  <si>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</si>
  <si>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</si>
  <si>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</si>
  <si>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</si>
  <si>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</si>
  <si>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</si>
  <si>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</si>
  <si>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</si>
  <si>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</si>
  <si>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</si>
  <si>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</si>
  <si>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</si>
  <si>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</si>
  <si>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</si>
  <si>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</si>
  <si>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</si>
  <si>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</si>
  <si>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</si>
  <si>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</si>
  <si>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</si>
  <si>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</si>
  <si>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</si>
  <si>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</si>
  <si>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</si>
  <si>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</si>
  <si>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</si>
  <si>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</si>
  <si>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</si>
  <si>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</si>
  <si>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</si>
  <si>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</si>
  <si>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</si>
  <si>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</si>
  <si>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</si>
  <si>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</si>
  <si>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</si>
  <si>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</si>
  <si>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</si>
  <si>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</si>
  <si>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</si>
  <si>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</si>
  <si>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</si>
  <si>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</si>
  <si>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</si>
  <si>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</si>
  <si>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</si>
  <si>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</si>
  <si>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</si>
  <si>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</si>
  <si>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</si>
  <si>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</si>
  <si>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</si>
  <si>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</si>
  <si>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</si>
  <si>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</si>
  <si>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</si>
  <si>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</si>
  <si>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</si>
  <si>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</si>
  <si>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</si>
  <si>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</si>
  <si>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</si>
  <si>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</si>
  <si>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</si>
  <si>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</si>
  <si>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</si>
  <si>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</si>
  <si>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</si>
  <si>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</si>
  <si>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</si>
  <si>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</si>
  <si>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</si>
  <si>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</si>
  <si>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</si>
  <si>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</si>
  <si>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</si>
  <si>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</si>
  <si>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</si>
  <si>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</si>
  <si>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</si>
  <si>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</si>
  <si>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</si>
  <si>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</si>
  <si>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</si>
  <si>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</si>
  <si>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</si>
  <si>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</si>
  <si>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</si>
  <si>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</si>
  <si>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</si>
  <si>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</si>
  <si>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</si>
  <si>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</si>
  <si>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</si>
  <si>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</si>
  <si>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</si>
  <si>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</si>
  <si>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</si>
  <si>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</si>
  <si>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</si>
  <si>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</si>
  <si>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</si>
  <si>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</si>
  <si>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</si>
  <si>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</si>
  <si>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</si>
  <si>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</si>
  <si>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</si>
  <si>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</si>
  <si>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</si>
  <si>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</si>
  <si>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</si>
  <si>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</si>
  <si>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</si>
  <si>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</si>
  <si>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</si>
  <si>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</si>
  <si>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</si>
  <si>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</si>
  <si>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</si>
  <si>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</si>
  <si>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</si>
  <si>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</si>
  <si>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</si>
  <si>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</si>
  <si>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</si>
  <si>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</si>
  <si>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</si>
  <si>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</si>
  <si>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</si>
  <si>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</si>
  <si>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</si>
  <si>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</si>
  <si>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</si>
  <si>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</si>
  <si>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</si>
  <si>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</si>
  <si>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</si>
  <si>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</si>
  <si>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</si>
  <si>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</si>
  <si>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</si>
  <si>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</si>
  <si>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</si>
  <si>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</si>
  <si>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</si>
  <si>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</si>
  <si>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</si>
  <si>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</si>
  <si>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</si>
  <si>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</si>
  <si>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</si>
  <si>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</si>
  <si>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</si>
  <si>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</si>
  <si>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</si>
  <si>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</si>
  <si>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</si>
  <si>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</si>
  <si>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</si>
  <si>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</si>
  <si>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</si>
  <si>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</si>
  <si>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</si>
  <si>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</si>
  <si>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</si>
  <si>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</si>
  <si>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</si>
  <si>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</si>
  <si>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</si>
  <si>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</si>
  <si>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</si>
  <si>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</si>
  <si>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</si>
  <si>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</si>
  <si>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</si>
  <si>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</si>
  <si>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</si>
  <si>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</si>
  <si>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</si>
  <si>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</si>
  <si>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</si>
  <si>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</si>
  <si>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</si>
  <si>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</si>
  <si>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</si>
  <si>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</si>
  <si>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</si>
  <si>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</si>
  <si>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</si>
  <si>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</si>
  <si>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</si>
  <si>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</si>
  <si>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</si>
  <si>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</si>
  <si>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</si>
  <si>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</si>
  <si>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</si>
  <si>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</si>
  <si>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</si>
  <si>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</si>
  <si>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</si>
  <si>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</si>
  <si>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</si>
  <si>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</si>
  <si>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</si>
  <si>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</si>
  <si>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</si>
  <si>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</si>
  <si>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</si>
  <si>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</si>
  <si>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</si>
  <si>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</si>
  <si>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</si>
  <si>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</si>
  <si>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</si>
  <si>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</si>
  <si>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</si>
  <si>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</si>
  <si>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</si>
  <si>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</si>
  <si>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</si>
  <si>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</si>
  <si>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</si>
  <si>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</si>
  <si>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</si>
  <si>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</si>
  <si>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</si>
  <si>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</si>
  <si>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</si>
  <si>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</si>
  <si>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</si>
  <si>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</si>
  <si>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</si>
  <si>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</si>
  <si>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</si>
  <si>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</si>
  <si>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</si>
  <si>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</si>
  <si>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</si>
  <si>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</si>
  <si>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</si>
  <si>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</si>
  <si>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</si>
  <si>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</si>
  <si>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</si>
  <si>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</si>
  <si>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</si>
  <si>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</si>
  <si>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</si>
  <si>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</si>
  <si>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</si>
  <si>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</si>
  <si>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</si>
  <si>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</si>
  <si>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</si>
  <si>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</si>
  <si>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</si>
  <si>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</si>
  <si>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</si>
  <si>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</si>
  <si>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</si>
  <si>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</si>
  <si>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</si>
  <si>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</si>
  <si>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</si>
  <si>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</si>
  <si>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</si>
  <si>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</si>
  <si>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</si>
  <si>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</si>
  <si>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</si>
  <si>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</si>
  <si>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</si>
  <si>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</si>
  <si>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</si>
  <si>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</si>
  <si>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</si>
  <si>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</si>
  <si>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</si>
  <si>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</si>
  <si>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</si>
  <si>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</si>
  <si>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</si>
  <si>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</si>
  <si>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</si>
  <si>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</si>
  <si>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</si>
  <si>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</si>
  <si>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</si>
  <si>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</si>
  <si>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</si>
  <si>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</si>
  <si>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</si>
  <si>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</si>
  <si>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</si>
  <si>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</si>
  <si>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</si>
  <si>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</si>
  <si>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</si>
  <si>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</si>
  <si>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</si>
  <si>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</si>
  <si>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</si>
  <si>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</si>
  <si>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</si>
  <si>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</si>
  <si>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</si>
  <si>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</si>
  <si>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</si>
  <si>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</si>
  <si>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</si>
  <si>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</si>
  <si>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</si>
  <si>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</si>
  <si>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</si>
  <si>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</si>
  <si>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</si>
  <si>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</si>
  <si>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</si>
  <si>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</si>
  <si>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</si>
  <si>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</si>
  <si>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</si>
  <si>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</si>
  <si>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</si>
  <si>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</si>
  <si>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</si>
  <si>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</si>
  <si>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</si>
  <si>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</si>
  <si>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</si>
  <si>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</si>
  <si>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</si>
  <si>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</si>
  <si>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</si>
  <si>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</si>
  <si>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</si>
  <si>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</si>
  <si>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</si>
  <si>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</si>
  <si>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</si>
  <si>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</si>
  <si>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</si>
  <si>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</si>
  <si>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</si>
  <si>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</si>
  <si>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</si>
  <si>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</si>
  <si>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</si>
  <si>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</si>
  <si>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</si>
  <si>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</si>
  <si>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</si>
  <si>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</si>
  <si>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</si>
  <si>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</si>
  <si>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</si>
  <si>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</si>
  <si>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</si>
  <si>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</si>
  <si>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</si>
  <si>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</si>
  <si>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</si>
  <si>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</si>
  <si>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</si>
  <si>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</si>
  <si>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</si>
  <si>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</si>
  <si>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</si>
  <si>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</si>
  <si>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</si>
  <si>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</si>
  <si>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</si>
  <si>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</si>
  <si>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</si>
  <si>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</si>
  <si>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</si>
  <si>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</si>
  <si>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</si>
  <si>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</si>
  <si>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</si>
  <si>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</si>
  <si>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</si>
  <si>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</si>
  <si>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</si>
  <si>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</si>
  <si>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</si>
  <si>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</si>
  <si>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</si>
  <si>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</si>
  <si>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</si>
  <si>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</si>
  <si>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</si>
  <si>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</si>
  <si>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</si>
  <si>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</si>
  <si>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</si>
  <si>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</si>
  <si>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</si>
  <si>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</si>
  <si>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</si>
  <si>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</si>
  <si>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</si>
  <si>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</si>
  <si>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</si>
  <si>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</si>
  <si>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</si>
  <si>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</si>
  <si>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</si>
  <si>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</si>
  <si>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</si>
  <si>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</si>
  <si>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</si>
  <si>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</si>
  <si>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</si>
  <si>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</si>
  <si>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</si>
  <si>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</si>
  <si>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</si>
  <si>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</si>
  <si>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</si>
  <si>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</si>
  <si>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</si>
  <si>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</si>
  <si>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</si>
  <si>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</si>
  <si>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</si>
  <si>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</si>
  <si>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</si>
  <si>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</si>
  <si>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</si>
  <si>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</si>
  <si>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</si>
  <si>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</si>
  <si>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</si>
  <si>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</si>
  <si>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</si>
  <si>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</si>
  <si>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</si>
  <si>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</si>
  <si>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</si>
  <si>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</si>
  <si>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</si>
  <si>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</si>
  <si>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</si>
  <si>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</si>
  <si>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</si>
  <si>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</si>
  <si>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</si>
  <si>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</si>
  <si>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</si>
  <si>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</si>
  <si>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</si>
  <si>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</si>
  <si>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</si>
  <si>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</si>
  <si>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</si>
  <si>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</si>
  <si>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</si>
  <si>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</si>
  <si>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</si>
  <si>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</si>
  <si>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</si>
  <si>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</si>
  <si>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</si>
  <si>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</si>
  <si>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</si>
  <si>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</si>
  <si>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</si>
  <si>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</si>
  <si>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</si>
  <si>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</si>
  <si>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</si>
  <si>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</si>
  <si>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</si>
  <si>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</si>
  <si>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</si>
  <si>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</si>
  <si>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</si>
  <si>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</si>
  <si>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</si>
  <si>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</si>
  <si>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</si>
  <si>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</si>
  <si>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</si>
  <si>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</si>
  <si>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</si>
  <si>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</si>
  <si>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</si>
  <si>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</si>
  <si>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</si>
  <si>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</si>
  <si>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</si>
  <si>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</si>
  <si>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</si>
  <si>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</si>
  <si>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</si>
  <si>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</si>
  <si>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</si>
  <si>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</si>
  <si>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</si>
  <si>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</si>
  <si>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</si>
  <si>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</si>
  <si>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</si>
  <si>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</si>
  <si>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</si>
  <si>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</si>
  <si>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</si>
  <si>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</si>
  <si>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</si>
  <si>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</si>
  <si>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</si>
  <si>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</si>
  <si>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</si>
  <si>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</si>
  <si>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</si>
  <si>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</si>
  <si>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</si>
  <si>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</si>
  <si>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</si>
  <si>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</si>
  <si>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</si>
  <si>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</si>
  <si>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</si>
  <si>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</si>
  <si>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</si>
  <si>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</si>
  <si>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</si>
  <si>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</si>
  <si>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</si>
  <si>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</si>
  <si>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</si>
  <si>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</si>
  <si>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</si>
  <si>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</si>
  <si>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</si>
  <si>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</si>
  <si>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</si>
  <si>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</si>
  <si>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</si>
  <si>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</si>
  <si>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</si>
  <si>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</si>
  <si>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</si>
  <si>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</si>
  <si>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</si>
  <si>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</si>
  <si>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</si>
  <si>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</si>
  <si>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</si>
  <si>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</si>
  <si>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</si>
  <si>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</si>
  <si>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</si>
  <si>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</si>
  <si>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</si>
  <si>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</si>
  <si>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</si>
  <si>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</si>
  <si>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</si>
  <si>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</si>
  <si>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</si>
  <si>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</si>
  <si>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</si>
  <si>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</si>
  <si>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</si>
  <si>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</si>
  <si>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</si>
  <si>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</si>
  <si>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</si>
  <si>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</si>
  <si>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</si>
  <si>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</si>
  <si>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</si>
  <si>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</si>
  <si>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</si>
  <si>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</si>
  <si>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</si>
  <si>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</si>
  <si>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</si>
  <si>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</si>
  <si>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</si>
  <si>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</si>
  <si>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</si>
  <si>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</si>
  <si>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</si>
  <si>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</si>
  <si>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</si>
  <si>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</si>
  <si>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</si>
  <si>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</si>
  <si>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</si>
  <si>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</si>
  <si>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</si>
  <si>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</si>
  <si>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</si>
  <si>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</si>
  <si>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</si>
  <si>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</si>
  <si>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</si>
  <si>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</si>
  <si>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</si>
  <si>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</si>
  <si>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</si>
  <si>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</si>
  <si>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</si>
  <si>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</si>
  <si>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</si>
  <si>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</si>
  <si>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</si>
  <si>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</si>
  <si>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</si>
  <si>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</si>
  <si>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</si>
  <si>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</si>
  <si>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</si>
  <si>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</si>
  <si>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</si>
  <si>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</si>
  <si>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</si>
  <si>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</si>
  <si>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</si>
  <si>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</si>
  <si>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</si>
  <si>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</si>
  <si>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</si>
  <si>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</si>
  <si>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</si>
  <si>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</si>
  <si>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</si>
  <si>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</si>
  <si>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</si>
  <si>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</si>
  <si>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</si>
  <si>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</si>
  <si>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</si>
  <si>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</si>
  <si>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</si>
  <si>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</si>
  <si>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</si>
  <si>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</si>
  <si>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</si>
  <si>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</si>
  <si>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</si>
  <si>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</si>
  <si>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</si>
  <si>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</si>
  <si>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</si>
  <si>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</si>
  <si>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</si>
  <si>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</si>
  <si>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</si>
  <si>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</si>
  <si>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</si>
  <si>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</si>
  <si>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</si>
  <si>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</si>
  <si>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</si>
  <si>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</si>
  <si>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</si>
  <si>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</si>
  <si>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</si>
  <si>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</si>
  <si>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</si>
  <si>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</si>
  <si>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</si>
  <si>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</si>
  <si>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</si>
  <si>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</si>
  <si>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</si>
  <si>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</si>
  <si>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</si>
  <si>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</si>
  <si>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</si>
  <si>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</si>
  <si>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</si>
  <si>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</si>
  <si>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</si>
  <si>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</si>
  <si>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</si>
  <si>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</si>
  <si>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</si>
  <si>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</si>
  <si>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</si>
  <si>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</si>
  <si>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</si>
  <si>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</si>
  <si>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</si>
  <si>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</si>
  <si>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</si>
  <si>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</si>
  <si>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</si>
  <si>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</si>
  <si>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</si>
  <si>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</si>
  <si>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</si>
  <si>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</si>
  <si>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</si>
  <si>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</si>
  <si>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</si>
  <si>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</si>
  <si>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</si>
  <si>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</si>
  <si>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</si>
  <si>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</si>
  <si>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</si>
  <si>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</si>
  <si>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</si>
  <si>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</si>
  <si>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</si>
  <si>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</si>
  <si>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</si>
  <si>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</si>
  <si>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</si>
  <si>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</si>
  <si>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</si>
  <si>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</si>
  <si>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</si>
  <si>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</si>
  <si>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</si>
  <si>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</si>
  <si>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</si>
  <si>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</si>
  <si>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</si>
  <si>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</si>
  <si>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</si>
  <si>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</si>
  <si>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</si>
  <si>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</si>
  <si>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</si>
  <si>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</si>
  <si>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</si>
  <si>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</si>
  <si>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</si>
  <si>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</si>
  <si>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</si>
  <si>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</si>
  <si>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</si>
  <si>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</si>
  <si>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</si>
  <si>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</si>
  <si>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</si>
  <si>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</si>
  <si>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</si>
  <si>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</si>
  <si>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</si>
  <si>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</si>
  <si>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</si>
  <si>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</si>
  <si>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</si>
  <si>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</si>
  <si>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</si>
  <si>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</si>
  <si>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</si>
  <si>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</si>
  <si>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</si>
  <si>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</si>
  <si>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</si>
  <si>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</si>
  <si>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</si>
  <si>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</si>
  <si>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</si>
  <si>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</si>
  <si>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</si>
  <si>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</si>
  <si>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</si>
  <si>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</si>
  <si>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</si>
  <si>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</si>
  <si>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</si>
  <si>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</si>
  <si>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</si>
  <si>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</si>
  <si>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</si>
  <si>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</si>
  <si>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</si>
  <si>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</si>
  <si>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</si>
  <si>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</si>
  <si>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</si>
  <si>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</si>
  <si>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</si>
  <si>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</si>
  <si>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</si>
  <si>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</si>
  <si>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</si>
  <si>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</si>
  <si>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</si>
  <si>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</si>
  <si>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</si>
  <si>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</si>
  <si>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</si>
  <si>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</si>
  <si>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</si>
  <si>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</si>
  <si>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</si>
  <si>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</si>
  <si>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</si>
  <si>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</si>
  <si>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</si>
  <si>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</si>
  <si>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</si>
  <si>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</si>
  <si>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</si>
  <si>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</si>
  <si>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</si>
  <si>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</si>
  <si>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</si>
  <si>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</si>
  <si>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</si>
  <si>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</si>
  <si>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</si>
  <si>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</si>
  <si>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</si>
  <si>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</si>
  <si>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</si>
  <si>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</si>
  <si>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</si>
  <si>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</si>
  <si>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</si>
  <si>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</si>
  <si>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</si>
  <si>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</si>
  <si>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</si>
  <si>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</si>
  <si>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</si>
  <si>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</si>
  <si>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</si>
  <si>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</si>
  <si>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</si>
  <si>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</si>
  <si>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</si>
  <si>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</si>
  <si>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</si>
  <si>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</si>
  <si>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</si>
  <si>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</si>
  <si>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</si>
  <si>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</si>
  <si>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</si>
  <si>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</si>
  <si>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</si>
  <si>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</si>
  <si>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</si>
  <si>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</si>
  <si>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</si>
  <si>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</si>
  <si>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</si>
  <si>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</si>
  <si>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</si>
  <si>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</si>
  <si>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</si>
  <si>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</si>
  <si>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</si>
  <si>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</si>
  <si>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</si>
  <si>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</si>
  <si>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</si>
  <si>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</si>
  <si>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</si>
  <si>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</si>
  <si>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</si>
  <si>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</si>
  <si>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</si>
  <si>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</si>
  <si>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</si>
  <si>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</si>
  <si>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</si>
  <si>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</si>
  <si>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</si>
  <si>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</si>
  <si>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</si>
  <si>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</si>
  <si>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</si>
  <si>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</si>
  <si>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</si>
  <si>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</si>
  <si>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</si>
  <si>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</si>
  <si>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</si>
  <si>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</si>
  <si>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</si>
  <si>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</si>
  <si>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</si>
  <si>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</si>
  <si>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</si>
  <si>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</si>
  <si>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</si>
  <si>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</si>
  <si>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</si>
  <si>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</si>
  <si>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</si>
  <si>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</si>
  <si>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</si>
  <si>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</si>
  <si>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</si>
  <si>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</si>
  <si>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</si>
  <si>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</si>
  <si>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</si>
  <si>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</si>
  <si>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</si>
  <si>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</si>
  <si>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</si>
  <si>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</si>
  <si>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</si>
  <si>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</si>
  <si>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</si>
  <si>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</si>
  <si>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</si>
  <si>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</si>
  <si>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</si>
  <si>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</si>
  <si>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</si>
  <si>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</si>
  <si>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</si>
  <si>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</si>
  <si>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</si>
  <si>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</si>
  <si>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</si>
  <si>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</si>
  <si>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</si>
  <si>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</si>
  <si>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</si>
  <si>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</si>
  <si>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</si>
  <si>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</si>
  <si>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</si>
  <si>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</si>
  <si>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</si>
  <si>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</si>
  <si>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</si>
  <si>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</si>
  <si>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</si>
  <si>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</si>
  <si>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</si>
  <si>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</si>
  <si>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</si>
  <si>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</si>
  <si>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</si>
  <si>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</si>
  <si>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</si>
  <si>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</si>
  <si>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</si>
  <si>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</si>
  <si>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</si>
  <si>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</si>
  <si>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</si>
  <si>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</si>
  <si>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</si>
  <si>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</si>
  <si>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</si>
  <si>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</si>
  <si>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</si>
  <si>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</si>
  <si>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</si>
  <si>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</si>
  <si>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</si>
  <si>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</si>
  <si>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</si>
  <si>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</si>
  <si>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</si>
  <si>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</si>
  <si>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</si>
  <si>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</si>
  <si>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</si>
  <si>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</si>
  <si>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</si>
  <si>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</si>
  <si>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</si>
  <si>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</si>
  <si>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</si>
  <si>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</si>
  <si>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</si>
  <si>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</si>
  <si>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</si>
  <si>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</si>
  <si>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</si>
  <si>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</si>
  <si>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</si>
  <si>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</si>
  <si>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</si>
  <si>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</si>
  <si>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</si>
  <si>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</si>
  <si>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</si>
  <si>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</si>
  <si>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</si>
  <si>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</si>
  <si>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</si>
  <si>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</si>
  <si>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</si>
  <si>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</si>
  <si>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</si>
  <si>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</si>
  <si>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</si>
  <si>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</si>
  <si>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</si>
  <si>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</si>
  <si>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</si>
  <si>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</si>
  <si>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</si>
  <si>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</si>
  <si>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</si>
  <si>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</si>
  <si>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</si>
  <si>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</si>
  <si>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</si>
  <si>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</si>
  <si>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</si>
  <si>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</si>
  <si>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</si>
  <si>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</si>
  <si>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</si>
  <si>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</si>
  <si>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</si>
  <si>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</si>
  <si>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</si>
  <si>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</si>
  <si>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</si>
  <si>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</si>
  <si>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</si>
  <si>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</si>
  <si>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</si>
  <si>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</si>
  <si>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</si>
  <si>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</si>
  <si>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</si>
  <si>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</si>
  <si>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</si>
  <si>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</si>
  <si>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</si>
  <si>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</si>
  <si>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</si>
  <si>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</si>
  <si>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</si>
  <si>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</si>
  <si>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</si>
  <si>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</si>
  <si>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</si>
  <si>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</si>
  <si>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</si>
  <si>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</si>
  <si>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</si>
  <si>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</si>
  <si>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</si>
  <si>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</si>
  <si>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</si>
  <si>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</si>
  <si>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</si>
  <si>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</si>
  <si>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</si>
  <si>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</si>
  <si>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</si>
  <si>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</si>
  <si>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</si>
  <si>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</si>
  <si>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</si>
  <si>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</si>
  <si>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</si>
  <si>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</si>
  <si>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</si>
  <si>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</si>
  <si>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</si>
  <si>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</si>
  <si>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</si>
  <si>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</si>
  <si>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</si>
  <si>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</si>
  <si>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</si>
  <si>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</si>
  <si>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</si>
  <si>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</si>
  <si>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</si>
  <si>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</si>
  <si>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</si>
  <si>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</si>
  <si>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</si>
  <si>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</si>
  <si>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</si>
  <si>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</si>
  <si>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</si>
  <si>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</si>
  <si>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</si>
  <si>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</si>
  <si>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</si>
  <si>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</si>
  <si>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</si>
  <si>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</si>
  <si>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</si>
  <si>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</si>
  <si>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</si>
  <si>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</si>
  <si>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</si>
  <si>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</si>
  <si>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</si>
  <si>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</si>
  <si>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</si>
  <si>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</si>
  <si>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</si>
  <si>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</si>
  <si>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</si>
  <si>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</si>
  <si>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</si>
  <si>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</si>
  <si>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</si>
  <si>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</si>
  <si>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</si>
  <si>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</si>
  <si>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</si>
  <si>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</si>
  <si>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</si>
  <si>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</si>
  <si>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</si>
  <si>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</si>
  <si>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</si>
  <si>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</si>
  <si>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</si>
  <si>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</si>
  <si>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</si>
  <si>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</si>
  <si>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</si>
  <si>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</si>
  <si>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</si>
  <si>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</si>
  <si>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</si>
  <si>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</si>
  <si>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</si>
  <si>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</si>
  <si>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</si>
  <si>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</si>
  <si>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</si>
  <si>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</si>
  <si>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</si>
  <si>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</si>
  <si>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</si>
  <si>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</si>
  <si>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</si>
  <si>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</si>
  <si>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</si>
  <si>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</si>
  <si>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</si>
  <si>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</si>
  <si>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</si>
  <si>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</si>
  <si>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</si>
  <si>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</si>
  <si>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</si>
  <si>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</si>
  <si>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</si>
  <si>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</si>
  <si>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</si>
  <si>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</si>
  <si>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</si>
  <si>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</si>
  <si>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</si>
  <si>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</si>
  <si>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</si>
  <si>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</si>
  <si>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</si>
  <si>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</si>
  <si>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</si>
  <si>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</si>
  <si>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</si>
  <si>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</si>
  <si>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</si>
  <si>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</si>
  <si>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</si>
  <si>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</si>
  <si>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</si>
  <si>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</si>
  <si>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</si>
  <si>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</si>
  <si>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</si>
  <si>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</si>
  <si>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</si>
  <si>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</si>
  <si>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</si>
  <si>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</si>
  <si>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</si>
  <si>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</si>
  <si>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</si>
  <si>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</si>
  <si>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</si>
  <si>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</si>
  <si>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</si>
  <si>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</si>
  <si>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</si>
  <si>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</si>
  <si>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</si>
  <si>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</si>
  <si>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</si>
  <si>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</si>
  <si>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</si>
  <si>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</si>
  <si>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</si>
  <si>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</si>
  <si>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</si>
  <si>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</si>
  <si>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</si>
  <si>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</si>
  <si>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</si>
  <si>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</si>
  <si>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</si>
  <si>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</si>
  <si>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</si>
  <si>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</si>
  <si>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</si>
  <si>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</si>
  <si>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</si>
  <si>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</si>
  <si>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</si>
  <si>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</si>
  <si>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</si>
  <si>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</si>
  <si>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</si>
  <si>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</si>
  <si>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</si>
  <si>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</si>
  <si>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</si>
  <si>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</si>
  <si>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</si>
  <si>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</si>
  <si>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</si>
  <si>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</si>
  <si>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</si>
  <si>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</si>
  <si>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</si>
  <si>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</si>
  <si>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</si>
  <si>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</si>
  <si>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</si>
  <si>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</si>
  <si>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</si>
  <si>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</si>
  <si>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</si>
  <si>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</si>
  <si>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</si>
  <si>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</si>
  <si>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</si>
  <si>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</si>
  <si>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</si>
  <si>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</si>
  <si>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</si>
  <si>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</si>
  <si>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</si>
  <si>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</si>
  <si>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</si>
  <si>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</si>
  <si>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</si>
  <si>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</si>
  <si>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</si>
  <si>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</si>
  <si>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</si>
  <si>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</si>
  <si>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</si>
  <si>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</si>
  <si>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</si>
  <si>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</si>
  <si>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</si>
  <si>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</si>
  <si>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</si>
  <si>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</si>
  <si>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</si>
  <si>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</si>
  <si>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</si>
  <si>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</si>
  <si>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</si>
  <si>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</si>
  <si>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</si>
  <si>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</si>
  <si>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</si>
  <si>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</si>
  <si>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</si>
  <si>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</si>
  <si>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</si>
  <si>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</si>
  <si>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</si>
  <si>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</si>
  <si>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</si>
  <si>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</si>
  <si>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</si>
  <si>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</si>
  <si>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</si>
  <si>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</si>
  <si>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</si>
  <si>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</si>
  <si>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</si>
  <si>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</si>
  <si>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</si>
  <si>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</si>
  <si>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</si>
  <si>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</si>
  <si>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</si>
  <si>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</si>
  <si>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</si>
  <si>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</si>
  <si>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</si>
  <si>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</si>
  <si>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</si>
  <si>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</si>
  <si>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</si>
  <si>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</si>
  <si>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</si>
  <si>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</si>
  <si>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</si>
  <si>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</si>
  <si>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</si>
  <si>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</si>
  <si>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</si>
  <si>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</si>
  <si>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</si>
  <si>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</si>
  <si>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</si>
  <si>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</si>
  <si>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</si>
  <si>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</si>
  <si>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</si>
  <si>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</si>
  <si>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</si>
  <si>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</si>
  <si>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</si>
  <si>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</si>
  <si>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</si>
  <si>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</si>
  <si>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</si>
  <si>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</si>
  <si>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</si>
  <si>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</si>
  <si>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</si>
  <si>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</si>
  <si>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</si>
  <si>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</si>
  <si>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</si>
  <si>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</si>
  <si>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</si>
  <si>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</si>
  <si>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</si>
  <si>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</si>
  <si>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</si>
  <si>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</si>
  <si>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</si>
  <si>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</si>
  <si>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</si>
  <si>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</si>
  <si>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</si>
  <si>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</si>
  <si>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</si>
  <si>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</si>
  <si>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</si>
  <si>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</si>
  <si>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</si>
  <si>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</si>
  <si>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</si>
  <si>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</si>
  <si>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</si>
  <si>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</si>
  <si>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</si>
  <si>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</si>
  <si>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</si>
  <si>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</si>
  <si>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</si>
  <si>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</si>
  <si>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</si>
  <si>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</si>
  <si>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</si>
  <si>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</si>
  <si>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</si>
  <si>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</si>
  <si>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</si>
  <si>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</si>
  <si>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</si>
  <si>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</si>
  <si>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</si>
  <si>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</si>
  <si>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</si>
  <si>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</si>
  <si>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</si>
  <si>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</si>
  <si>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</si>
  <si>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</si>
  <si>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</si>
  <si>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</si>
  <si>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</si>
  <si>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</si>
  <si>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</si>
  <si>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</si>
  <si>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</si>
  <si>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</si>
  <si>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</si>
  <si>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</si>
  <si>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</si>
  <si>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</si>
  <si>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</si>
  <si>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</si>
  <si>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</si>
  <si>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</si>
  <si>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</si>
  <si>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</si>
  <si>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</si>
  <si>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</si>
  <si>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</si>
  <si>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</si>
  <si>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</si>
  <si>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</si>
  <si>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</si>
  <si>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</si>
  <si>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</si>
  <si>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</si>
  <si>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</si>
  <si>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</si>
  <si>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</si>
  <si>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</si>
  <si>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</si>
  <si>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</si>
  <si>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</si>
  <si>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</si>
  <si>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</si>
  <si>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</si>
  <si>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</si>
  <si>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</si>
  <si>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</si>
  <si>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</si>
  <si>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</si>
  <si>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</si>
  <si>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</si>
  <si>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</si>
  <si>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</si>
  <si>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</si>
  <si>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</si>
  <si>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</si>
  <si>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</si>
  <si>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</si>
  <si>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</si>
  <si>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</si>
  <si>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</si>
  <si>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</si>
  <si>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</si>
  <si>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</si>
  <si>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</si>
  <si>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</si>
  <si>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</si>
  <si>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</si>
  <si>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</si>
  <si>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</si>
  <si>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</si>
  <si>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</si>
  <si>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</si>
  <si>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</si>
  <si>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</si>
  <si>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</si>
  <si>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</si>
  <si>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</si>
  <si>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</si>
  <si>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</si>
  <si>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</si>
  <si>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</si>
  <si>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</si>
  <si>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</si>
  <si>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</si>
  <si>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</si>
  <si>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</si>
  <si>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</si>
  <si>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</si>
  <si>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</si>
  <si>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</si>
  <si>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</si>
  <si>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</si>
  <si>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</si>
  <si>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</si>
  <si>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</si>
  <si>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</si>
  <si>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</si>
  <si>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</si>
  <si>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</si>
  <si>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</si>
  <si>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</si>
  <si>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</si>
  <si>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</si>
  <si>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</si>
  <si>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</si>
  <si>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</si>
  <si>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</si>
  <si>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</si>
  <si>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</si>
  <si>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</si>
  <si>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</si>
  <si>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</si>
  <si>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</si>
  <si>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</si>
  <si>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</si>
  <si>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</si>
  <si>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</si>
  <si>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</si>
  <si>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</si>
  <si>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</si>
  <si>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</si>
  <si>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</si>
  <si>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</si>
  <si>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</si>
  <si>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</si>
  <si>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</si>
  <si>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</si>
  <si>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</si>
  <si>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</si>
  <si>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</si>
  <si>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</si>
  <si>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</si>
  <si>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</si>
  <si>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</si>
  <si>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</si>
  <si>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</si>
  <si>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</si>
  <si>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</si>
  <si>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</si>
  <si>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</si>
  <si>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</si>
  <si>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</si>
  <si>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</si>
  <si>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</si>
  <si>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</si>
  <si>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</si>
  <si>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</si>
  <si>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</si>
  <si>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</si>
  <si>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</si>
  <si>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</si>
  <si>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</si>
  <si>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</si>
  <si>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</si>
  <si>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</si>
  <si>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</si>
  <si>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</si>
  <si>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</si>
  <si>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</si>
  <si>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</si>
  <si>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</si>
  <si>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</si>
  <si>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</si>
  <si>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</si>
  <si>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</si>
  <si>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</si>
  <si>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</si>
  <si>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</si>
  <si>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</si>
  <si>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</si>
  <si>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</si>
  <si>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</si>
  <si>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</si>
  <si>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</si>
  <si>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</si>
  <si>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</si>
  <si>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</si>
  <si>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</si>
  <si>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</si>
  <si>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</si>
  <si>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</si>
  <si>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</si>
  <si>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</si>
  <si>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</si>
  <si>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</si>
  <si>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</si>
  <si>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</si>
  <si>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</si>
  <si>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</si>
  <si>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</si>
  <si>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</si>
  <si>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</si>
  <si>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</si>
  <si>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</si>
  <si>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</si>
  <si>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</si>
  <si>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</si>
  <si>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</si>
  <si>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</si>
  <si>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</si>
  <si>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</si>
  <si>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</si>
  <si>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</si>
  <si>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</si>
  <si>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</si>
  <si>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</si>
  <si>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</si>
  <si>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</si>
  <si>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</si>
  <si>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</si>
  <si>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</si>
  <si>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</si>
  <si>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</si>
  <si>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</si>
  <si>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</si>
  <si>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</si>
  <si>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</si>
  <si>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</si>
  <si>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</si>
  <si>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</si>
  <si>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</si>
  <si>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</si>
  <si>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</si>
  <si>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</si>
  <si>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</si>
  <si>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</si>
  <si>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</si>
  <si>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</si>
  <si>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</si>
  <si>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</si>
  <si>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</si>
  <si>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</si>
  <si>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</si>
  <si>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</si>
  <si>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</si>
  <si>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</si>
  <si>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</si>
  <si>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</si>
  <si>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</si>
  <si>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</si>
  <si>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</si>
  <si>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</si>
  <si>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</si>
  <si>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</si>
  <si>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</si>
  <si>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</si>
  <si>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</si>
  <si>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</si>
  <si>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</si>
  <si>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</si>
  <si>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</si>
  <si>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</si>
  <si>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</si>
  <si>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</si>
  <si>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</si>
  <si>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</si>
  <si>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</si>
  <si>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</si>
  <si>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</si>
  <si>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</si>
  <si>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</si>
  <si>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</si>
  <si>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</si>
  <si>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</si>
  <si>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</si>
  <si>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</si>
  <si>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</si>
  <si>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</si>
  <si>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</si>
  <si>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</si>
  <si>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</si>
  <si>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</si>
  <si>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</si>
  <si>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</si>
  <si>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</si>
  <si>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</si>
  <si>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</si>
  <si>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</si>
  <si>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</si>
  <si>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</si>
  <si>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</si>
  <si>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</si>
  <si>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</si>
  <si>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</si>
  <si>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</si>
  <si>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</si>
  <si>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</si>
  <si>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</si>
  <si>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</si>
  <si>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</si>
  <si>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</si>
  <si>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</si>
  <si>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</si>
  <si>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</si>
  <si>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</si>
  <si>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</si>
  <si>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</si>
  <si>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</si>
  <si>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</si>
  <si>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</si>
  <si>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</si>
  <si>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</si>
  <si>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</si>
  <si>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</si>
  <si>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</si>
  <si>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</si>
  <si>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</si>
  <si>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</si>
  <si>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</si>
  <si>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</si>
  <si>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</si>
  <si>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</si>
  <si>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</si>
  <si>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</si>
  <si>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</si>
  <si>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</si>
  <si>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</si>
  <si>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</si>
  <si>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</si>
  <si>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</si>
  <si>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</si>
  <si>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</si>
  <si>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</si>
  <si>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</si>
  <si>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</si>
  <si>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</si>
  <si>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</si>
  <si>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</si>
  <si>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</si>
  <si>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</si>
  <si>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</si>
  <si>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</si>
  <si>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</si>
  <si>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</si>
  <si>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</si>
  <si>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</si>
  <si>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</si>
  <si>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</si>
  <si>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</si>
  <si>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</si>
  <si>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</si>
  <si>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</si>
  <si>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</si>
  <si>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</si>
  <si>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</si>
  <si>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</si>
  <si>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</si>
  <si>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</si>
  <si>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</si>
  <si>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</si>
  <si>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</si>
  <si>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</si>
  <si>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</si>
  <si>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</si>
  <si>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</si>
  <si>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</si>
  <si>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</si>
  <si>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</si>
  <si>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</si>
  <si>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</si>
  <si>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</si>
  <si>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</si>
  <si>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</si>
  <si>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</si>
  <si>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</si>
  <si>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</si>
  <si>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</si>
  <si>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</si>
  <si>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</si>
  <si>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</si>
  <si>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</si>
  <si>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</si>
  <si>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</si>
  <si>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</si>
  <si>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</si>
  <si>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</si>
  <si>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</si>
  <si>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</si>
  <si>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</si>
  <si>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</si>
  <si>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</si>
  <si>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</si>
  <si>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</si>
  <si>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</si>
  <si>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</si>
  <si>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</si>
  <si>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</si>
  <si>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</si>
  <si>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</si>
  <si>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</si>
  <si>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</si>
  <si>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</si>
  <si>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</si>
  <si>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</si>
  <si>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</si>
  <si>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</si>
  <si>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</si>
  <si>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</si>
  <si>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</si>
  <si>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</si>
  <si>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</si>
  <si>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</si>
  <si>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</si>
  <si>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</si>
  <si>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</si>
  <si>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</si>
  <si>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</si>
  <si>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</si>
  <si>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</si>
  <si>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</si>
  <si>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</si>
  <si>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</si>
  <si>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</si>
  <si>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</si>
  <si>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</si>
  <si>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</si>
  <si>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</si>
  <si>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</si>
  <si>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</si>
  <si>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</si>
  <si>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</si>
  <si>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</si>
  <si>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</si>
  <si>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</si>
  <si>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</si>
  <si>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</si>
  <si>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</si>
  <si>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</si>
  <si>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</si>
  <si>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</si>
  <si>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</si>
  <si>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</si>
  <si>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</si>
  <si>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</si>
  <si>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</si>
  <si>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</si>
  <si>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</si>
  <si>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</si>
  <si>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</si>
  <si>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</si>
  <si>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</si>
  <si>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</si>
  <si>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</si>
  <si>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</si>
  <si>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</si>
  <si>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</si>
  <si>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</si>
  <si>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</si>
  <si>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</si>
  <si>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</si>
  <si>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</si>
  <si>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</si>
  <si>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</si>
  <si>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</si>
  <si>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</si>
  <si>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</si>
  <si>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</si>
  <si>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</si>
  <si>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</si>
  <si>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</si>
  <si>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</si>
  <si>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</si>
  <si>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</si>
  <si>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</si>
  <si>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</si>
  <si>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</si>
  <si>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</si>
  <si>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</si>
  <si>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</si>
  <si>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</si>
  <si>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</si>
  <si>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</si>
  <si>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</si>
  <si>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</si>
  <si>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</si>
  <si>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</si>
  <si>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</si>
  <si>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</si>
  <si>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</si>
  <si>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</si>
  <si>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</si>
  <si>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</si>
  <si>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</si>
  <si>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</si>
  <si>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</si>
  <si>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</si>
  <si>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</si>
  <si>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</si>
  <si>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</si>
  <si>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</si>
  <si>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</si>
  <si>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</si>
  <si>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</si>
  <si>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</si>
  <si>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</si>
  <si>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</si>
  <si>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</si>
  <si>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</si>
  <si>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</si>
  <si>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</si>
  <si>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</si>
  <si>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</si>
  <si>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</si>
  <si>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</si>
  <si>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</si>
  <si>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</si>
  <si>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</si>
  <si>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</si>
  <si>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</si>
  <si>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</si>
  <si>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</si>
  <si>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</si>
  <si>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</si>
  <si>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</si>
  <si>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</si>
  <si>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</si>
  <si>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</si>
  <si>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</si>
  <si>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</si>
  <si>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</si>
  <si>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</si>
  <si>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</si>
  <si>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</si>
  <si>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</si>
  <si>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</si>
  <si>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</si>
  <si>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</si>
  <si>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</si>
  <si>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</si>
  <si>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</si>
  <si>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</si>
  <si>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</si>
  <si>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</si>
  <si>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</si>
  <si>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</si>
  <si>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</si>
  <si>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</si>
  <si>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</si>
  <si>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</si>
  <si>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</si>
  <si>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</si>
  <si>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</si>
  <si>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</si>
  <si>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</si>
  <si>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</si>
  <si>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</si>
  <si>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</si>
  <si>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</si>
  <si>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</si>
  <si>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</si>
  <si>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</si>
  <si>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</si>
  <si>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</si>
  <si>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</si>
  <si>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</si>
  <si>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</si>
  <si>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</si>
  <si>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</si>
  <si>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</si>
  <si>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</si>
  <si>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</si>
  <si>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</si>
  <si>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</si>
  <si>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</si>
  <si>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</si>
  <si>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</si>
  <si>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</si>
  <si>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</si>
  <si>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</si>
  <si>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</si>
  <si>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</si>
  <si>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</si>
  <si>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</si>
  <si>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</si>
  <si>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</si>
  <si>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</si>
  <si>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</si>
  <si>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</si>
  <si>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</si>
  <si>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</si>
  <si>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</si>
  <si>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</si>
  <si>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</si>
  <si>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</si>
  <si>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</si>
  <si>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</si>
  <si>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</si>
  <si>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</si>
  <si>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</si>
  <si>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</si>
  <si>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</si>
  <si>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</si>
  <si>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</si>
  <si>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</si>
  <si>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</si>
  <si>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</si>
  <si>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</si>
  <si>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</si>
  <si>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</si>
  <si>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</si>
  <si>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</si>
  <si>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</si>
  <si>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</si>
  <si>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</si>
  <si>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</si>
  <si>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</si>
  <si>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</si>
  <si>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</si>
  <si>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</si>
  <si>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</si>
  <si>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</si>
  <si>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</si>
  <si>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</si>
  <si>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</si>
  <si>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</si>
  <si>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</si>
  <si>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</si>
  <si>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</si>
  <si>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</si>
  <si>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</si>
  <si>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</si>
  <si>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</si>
  <si>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</si>
  <si>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</si>
  <si>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</si>
  <si>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</si>
  <si>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</si>
  <si>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</si>
  <si>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</si>
  <si>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</si>
  <si>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</si>
  <si>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</si>
  <si>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</si>
  <si>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</si>
  <si>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</si>
  <si>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</si>
  <si>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</si>
  <si>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</si>
  <si>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</si>
  <si>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</si>
  <si>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</si>
  <si>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</si>
  <si>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</si>
  <si>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</si>
  <si>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</si>
  <si>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</si>
  <si>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</si>
  <si>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</si>
  <si>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</si>
  <si>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</si>
  <si>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</si>
  <si>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</si>
  <si>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</si>
  <si>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</si>
  <si>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</si>
  <si>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</si>
  <si>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</si>
  <si>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</si>
  <si>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</si>
  <si>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</si>
  <si>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</si>
  <si>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</si>
  <si>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</si>
  <si>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</si>
  <si>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</si>
  <si>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</si>
  <si>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</si>
  <si>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</si>
  <si>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</si>
  <si>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</si>
  <si>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</si>
  <si>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</si>
  <si>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</si>
  <si>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</si>
  <si>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</si>
  <si>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</si>
  <si>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</si>
  <si>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</si>
  <si>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</si>
  <si>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</si>
  <si>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</si>
  <si>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</si>
  <si>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</si>
  <si>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</si>
  <si>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</si>
  <si>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</si>
  <si>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</si>
  <si>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</si>
  <si>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</si>
  <si>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</si>
  <si>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</si>
  <si>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</si>
  <si>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</si>
  <si>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</si>
  <si>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</si>
  <si>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</si>
  <si>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</si>
  <si>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</si>
  <si>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</si>
  <si>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</si>
  <si>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</si>
  <si>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</si>
  <si>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</si>
  <si>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</si>
  <si>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</si>
  <si>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</si>
  <si>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</si>
  <si>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</si>
  <si>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</si>
  <si>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</si>
  <si>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</si>
  <si>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</si>
  <si>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</si>
  <si>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</si>
  <si>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</si>
  <si>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</si>
  <si>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</si>
  <si>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</si>
  <si>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</si>
  <si>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</si>
  <si>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</si>
  <si>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</si>
  <si>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</si>
  <si>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</si>
  <si>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</si>
  <si>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</si>
  <si>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</si>
  <si>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</si>
  <si>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</si>
  <si>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</si>
  <si>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</si>
  <si>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</si>
  <si>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</si>
  <si>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</si>
  <si>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</si>
  <si>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</si>
  <si>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</si>
  <si>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</si>
  <si>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</si>
  <si>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</si>
  <si>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</si>
  <si>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</si>
  <si>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</si>
  <si>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</si>
  <si>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</si>
  <si>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</si>
  <si>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</si>
  <si>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</si>
  <si>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</si>
  <si>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</si>
  <si>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</si>
  <si>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</si>
  <si>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</si>
  <si>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</si>
  <si>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</si>
  <si>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</si>
  <si>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</si>
  <si>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</si>
  <si>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</si>
  <si>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</si>
  <si>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</si>
  <si>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</si>
  <si>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</si>
  <si>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</si>
  <si>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</si>
  <si>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</si>
  <si>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</si>
  <si>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</si>
  <si>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</si>
  <si>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</si>
  <si>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</si>
  <si>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</si>
  <si>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</si>
  <si>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</si>
  <si>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</si>
  <si>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</si>
  <si>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</si>
  <si>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</si>
  <si>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</si>
  <si>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</si>
  <si>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</si>
  <si>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</si>
  <si>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</si>
  <si>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</si>
  <si>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</si>
  <si>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</si>
  <si>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</si>
  <si>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</si>
  <si>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</si>
  <si>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</si>
  <si>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</si>
  <si>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</si>
  <si>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</si>
  <si>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</si>
  <si>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</si>
  <si>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</si>
  <si>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</si>
  <si>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</si>
  <si>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</si>
  <si>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</si>
  <si>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</si>
  <si>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</si>
  <si>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</si>
  <si>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</si>
  <si>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</si>
  <si>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</si>
  <si>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</si>
  <si>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</si>
  <si>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</si>
  <si>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</si>
  <si>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</si>
  <si>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</si>
  <si>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</si>
  <si>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</si>
  <si>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</si>
  <si>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</si>
  <si>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</si>
  <si>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</si>
  <si>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</si>
  <si>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</si>
  <si>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</si>
  <si>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</si>
  <si>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</si>
  <si>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</si>
  <si>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</si>
  <si>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</si>
  <si>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</si>
  <si>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</si>
  <si>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</si>
  <si>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</si>
  <si>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</si>
  <si>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</si>
  <si>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</si>
  <si>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</si>
  <si>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</si>
  <si>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</si>
  <si>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</si>
  <si>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</si>
  <si>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</si>
  <si>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</si>
  <si>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</si>
  <si>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</si>
  <si>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</si>
  <si>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</si>
  <si>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</si>
  <si>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</si>
  <si>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</si>
  <si>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</si>
  <si>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</si>
  <si>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</si>
  <si>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</si>
  <si>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</si>
  <si>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</si>
  <si>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</si>
  <si>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</si>
  <si>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</si>
  <si>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</si>
  <si>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</si>
  <si>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</si>
  <si>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</si>
  <si>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</si>
  <si>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</si>
  <si>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</si>
  <si>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</si>
  <si>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</si>
  <si>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</si>
  <si>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</si>
  <si>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</si>
  <si>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</si>
  <si>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</si>
  <si>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</si>
  <si>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</si>
  <si>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</si>
  <si>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</si>
  <si>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</si>
  <si>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</si>
  <si>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</si>
  <si>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</si>
  <si>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</si>
  <si>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</si>
  <si>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</si>
  <si>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</si>
  <si>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</si>
  <si>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</si>
  <si>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</si>
  <si>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</si>
  <si>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</si>
  <si>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</si>
  <si>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</si>
  <si>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</si>
  <si>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</si>
  <si>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</si>
  <si>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</si>
  <si>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</si>
  <si>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</si>
  <si>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</si>
  <si>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</si>
  <si>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</si>
  <si>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</si>
  <si>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</si>
  <si>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</si>
  <si>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</si>
  <si>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</si>
  <si>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</si>
  <si>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</si>
  <si>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</si>
  <si>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</si>
  <si>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</si>
  <si>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</si>
  <si>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</si>
  <si>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</si>
  <si>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</si>
  <si>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</si>
  <si>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</si>
  <si>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</si>
  <si>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</si>
  <si>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</si>
  <si>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</si>
  <si>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</si>
  <si>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</si>
  <si>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</si>
  <si>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</si>
  <si>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</si>
  <si>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</si>
  <si>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</si>
  <si>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</si>
  <si>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</si>
  <si>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</si>
  <si>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</si>
  <si>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</si>
  <si>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</si>
  <si>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</si>
  <si>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</si>
  <si>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</si>
  <si>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</si>
  <si>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</si>
  <si>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</si>
  <si>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</si>
  <si>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</si>
  <si>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</si>
  <si>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</si>
  <si>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</si>
  <si>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</si>
  <si>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</si>
  <si>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</si>
  <si>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</si>
  <si>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</si>
  <si>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</si>
  <si>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</si>
  <si>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</si>
  <si>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</si>
  <si>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</si>
  <si>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</si>
  <si>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</si>
  <si>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</si>
  <si>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</si>
  <si>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</si>
  <si>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</si>
  <si>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</si>
  <si>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</si>
  <si>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</si>
  <si>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</si>
  <si>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</si>
  <si>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</si>
  <si>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</si>
  <si>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</si>
  <si>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</si>
  <si>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</si>
  <si>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</si>
  <si>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</si>
  <si>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</si>
  <si>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</si>
  <si>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</si>
  <si>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</si>
  <si>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</si>
  <si>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</si>
  <si>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</si>
  <si>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</si>
  <si>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</si>
  <si>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</si>
  <si>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</si>
  <si>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</si>
  <si>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</si>
  <si>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</si>
  <si>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</si>
  <si>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</si>
  <si>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</si>
  <si>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</si>
  <si>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</si>
  <si>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</si>
  <si>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</si>
  <si>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</si>
  <si>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</si>
  <si>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</si>
  <si>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</si>
  <si>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</si>
  <si>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</si>
  <si>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</si>
  <si>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</si>
  <si>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</si>
  <si>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</si>
  <si>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</si>
  <si>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</si>
  <si>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</si>
  <si>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</si>
  <si>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</si>
  <si>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</si>
  <si>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</si>
  <si>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</si>
  <si>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</si>
  <si>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</si>
  <si>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</si>
  <si>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</si>
  <si>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</si>
  <si>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</si>
  <si>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</si>
  <si>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</si>
  <si>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</si>
  <si>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</si>
  <si>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</si>
  <si>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</si>
  <si>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</si>
  <si>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</si>
  <si>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</si>
  <si>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</si>
  <si>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</si>
  <si>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</si>
  <si>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</si>
  <si>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</si>
  <si>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</si>
  <si>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</si>
  <si>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</si>
  <si>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</si>
  <si>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</si>
  <si>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</si>
  <si>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</si>
  <si>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</si>
  <si>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</si>
  <si>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</si>
  <si>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</si>
  <si>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</si>
  <si>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</si>
  <si>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</si>
  <si>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</si>
  <si>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</si>
  <si>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</si>
  <si>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</si>
  <si>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</si>
  <si>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</si>
  <si>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</si>
  <si>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</si>
  <si>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</si>
  <si>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</si>
  <si>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</si>
  <si>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</si>
  <si>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</si>
  <si>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</si>
  <si>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</si>
  <si>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</si>
  <si>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</si>
  <si>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</si>
  <si>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</si>
  <si>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</si>
  <si>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</si>
  <si>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</si>
  <si>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</si>
  <si>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</si>
  <si>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</si>
  <si>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</si>
  <si>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</si>
  <si>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</si>
  <si>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</si>
  <si>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</si>
  <si>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</si>
  <si>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</si>
  <si>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</si>
  <si>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</si>
  <si>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</si>
  <si>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</si>
  <si>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</si>
  <si>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</si>
  <si>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</si>
  <si>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</si>
  <si>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</si>
  <si>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</si>
  <si>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</si>
  <si>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</si>
  <si>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</si>
  <si>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</si>
  <si>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</si>
  <si>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</si>
  <si>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</si>
  <si>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</si>
  <si>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</si>
  <si>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</si>
  <si>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</si>
  <si>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</si>
  <si>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</si>
  <si>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</si>
  <si>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</si>
  <si>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</si>
  <si>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</si>
  <si>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</si>
  <si>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</si>
  <si>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</si>
  <si>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</si>
  <si>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</si>
  <si>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</si>
  <si>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</si>
  <si>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</si>
  <si>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</si>
  <si>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</si>
  <si>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</si>
  <si>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</si>
  <si>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</si>
  <si>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</si>
  <si>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</si>
  <si>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</si>
  <si>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</si>
  <si>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</si>
  <si>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</si>
  <si>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</si>
  <si>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</si>
  <si>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</si>
  <si>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</si>
  <si>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</si>
  <si>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</si>
  <si>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</si>
  <si>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</si>
  <si>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</si>
  <si>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</si>
  <si>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</si>
  <si>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</si>
  <si>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</si>
  <si>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</si>
  <si>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</si>
  <si>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</si>
  <si>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</si>
  <si>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</si>
  <si>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</si>
  <si>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</si>
  <si>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</si>
  <si>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</si>
  <si>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</si>
  <si>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</si>
  <si>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</si>
  <si>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</si>
  <si>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</si>
  <si>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</si>
  <si>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</si>
  <si>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</si>
  <si>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</si>
  <si>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</si>
  <si>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</si>
  <si>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</si>
  <si>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</si>
  <si>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</si>
  <si>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</si>
  <si>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</si>
  <si>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</si>
  <si>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</si>
  <si>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</si>
  <si>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</si>
  <si>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</si>
  <si>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</si>
  <si>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</si>
  <si>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</si>
  <si>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</si>
  <si>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</si>
  <si>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</si>
  <si>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</si>
  <si>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</si>
  <si>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</si>
  <si>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</si>
  <si>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</si>
  <si>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</si>
  <si>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</si>
  <si>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</si>
  <si>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</si>
  <si>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</si>
  <si>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</si>
  <si>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</si>
  <si>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</si>
  <si>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</si>
  <si>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</si>
  <si>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</si>
  <si>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</si>
  <si>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</si>
  <si>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</si>
  <si>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</si>
  <si>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</si>
  <si>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</si>
  <si>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</si>
  <si>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</si>
  <si>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</si>
  <si>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</si>
  <si>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</si>
  <si>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</si>
  <si>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</si>
  <si>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</si>
  <si>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</si>
  <si>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</si>
  <si>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</si>
  <si>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</si>
  <si>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</si>
  <si>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</si>
  <si>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</si>
  <si>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</si>
  <si>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</si>
  <si>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</si>
  <si>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</si>
  <si>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</si>
  <si>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</si>
  <si>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</si>
  <si>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</si>
  <si>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</si>
  <si>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</si>
  <si>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</si>
  <si>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</si>
  <si>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</si>
  <si>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</si>
  <si>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</si>
  <si>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</si>
  <si>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</si>
  <si>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</si>
  <si>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</si>
  <si>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</si>
  <si>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</si>
  <si>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</si>
  <si>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</si>
  <si>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</si>
  <si>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</si>
  <si>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</si>
  <si>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</si>
  <si>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</si>
  <si>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</si>
  <si>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</si>
  <si>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</si>
  <si>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</si>
  <si>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</si>
  <si>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</si>
  <si>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</si>
  <si>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</si>
  <si>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</si>
  <si>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</si>
  <si>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</si>
  <si>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</si>
  <si>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</si>
  <si>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</si>
  <si>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</si>
  <si>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</si>
  <si>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</si>
  <si>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</si>
  <si>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</si>
  <si>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</si>
  <si>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</si>
  <si>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</si>
  <si>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</si>
  <si>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</si>
  <si>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</si>
  <si>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</si>
  <si>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</si>
  <si>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</si>
  <si>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</si>
  <si>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</si>
  <si>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</si>
  <si>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</si>
  <si>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</si>
  <si>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</si>
  <si>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</si>
  <si>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</si>
  <si>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</si>
  <si>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</si>
  <si>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</si>
  <si>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</si>
  <si>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</si>
  <si>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</si>
  <si>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</si>
  <si>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</si>
  <si>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</si>
  <si>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</si>
  <si>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</si>
  <si>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</si>
  <si>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</si>
  <si>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</si>
  <si>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</si>
  <si>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</si>
  <si>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</si>
  <si>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</si>
  <si>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</si>
  <si>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</si>
  <si>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</si>
  <si>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</si>
  <si>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</si>
  <si>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</si>
  <si>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</si>
  <si>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</si>
  <si>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</si>
  <si>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</si>
  <si>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</si>
  <si>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</si>
  <si>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</si>
  <si>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</si>
  <si>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</si>
  <si>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</si>
  <si>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</si>
  <si>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</si>
  <si>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</si>
  <si>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</si>
  <si>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</si>
  <si>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</si>
  <si>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</si>
  <si>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</si>
  <si>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</si>
  <si>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</si>
  <si>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</si>
  <si>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</si>
  <si>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</si>
  <si>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</si>
  <si>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</si>
  <si>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</si>
  <si>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</si>
  <si>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</si>
  <si>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</si>
  <si>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</si>
  <si>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</si>
  <si>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</si>
  <si>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</si>
  <si>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</si>
  <si>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</si>
  <si>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</si>
  <si>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</si>
  <si>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</si>
  <si>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</si>
  <si>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</si>
  <si>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</si>
  <si>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</si>
  <si>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</si>
  <si>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</si>
  <si>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</si>
  <si>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</si>
  <si>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</si>
  <si>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</si>
  <si>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</si>
  <si>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</si>
  <si>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</si>
  <si>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</si>
  <si>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</si>
  <si>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</si>
  <si>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</si>
  <si>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</si>
  <si>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</si>
  <si>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</si>
  <si>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</si>
  <si>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</si>
  <si>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</si>
  <si>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</si>
  <si>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</si>
  <si>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</si>
  <si>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</si>
  <si>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</si>
  <si>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</si>
  <si>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</si>
  <si>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</si>
  <si>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</si>
  <si>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</si>
  <si>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</si>
  <si>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</si>
  <si>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</si>
  <si>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</si>
  <si>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</si>
  <si>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</si>
  <si>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</si>
  <si>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</si>
  <si>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</si>
  <si>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</si>
  <si>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</si>
  <si>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</si>
  <si>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</si>
  <si>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</si>
  <si>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</si>
  <si>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</si>
  <si>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</si>
  <si>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</si>
  <si>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</si>
  <si>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</si>
  <si>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</si>
  <si>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</si>
  <si>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</si>
  <si>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</si>
  <si>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</si>
  <si>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</si>
  <si>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</si>
  <si>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</si>
  <si>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</si>
  <si>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</si>
  <si>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</si>
  <si>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</si>
  <si>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</si>
  <si>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</si>
  <si>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</si>
  <si>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</si>
  <si>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</si>
  <si>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</si>
  <si>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</si>
  <si>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</si>
  <si>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</si>
  <si>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</si>
  <si>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</si>
  <si>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</si>
  <si>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</si>
  <si>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</si>
  <si>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</si>
  <si>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</si>
  <si>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</si>
  <si>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</si>
  <si>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</si>
  <si>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</si>
  <si>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</si>
  <si>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</si>
  <si>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</si>
  <si>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</si>
  <si>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</si>
  <si>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</si>
  <si>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</si>
  <si>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</si>
  <si>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</si>
  <si>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</si>
  <si>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</si>
  <si>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</si>
  <si>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</si>
  <si>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</si>
  <si>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</si>
  <si>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</si>
  <si>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</si>
  <si>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</si>
  <si>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</si>
  <si>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</si>
  <si>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</si>
  <si>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</si>
  <si>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</si>
  <si>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</si>
  <si>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</si>
  <si>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</si>
  <si>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</si>
  <si>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</si>
  <si>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</si>
  <si>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</si>
  <si>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</si>
  <si>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</si>
  <si>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</si>
  <si>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</si>
  <si>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</si>
  <si>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</si>
  <si>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</si>
  <si>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</si>
  <si>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</si>
  <si>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</si>
  <si>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</si>
  <si>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</si>
  <si>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</si>
  <si>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</si>
  <si>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</si>
  <si>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</si>
  <si>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</si>
  <si>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</si>
  <si>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</si>
  <si>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</si>
  <si>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</si>
  <si>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</si>
  <si>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</si>
  <si>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</si>
  <si>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</si>
  <si>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</si>
  <si>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</si>
  <si>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</si>
  <si>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</si>
  <si>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</si>
  <si>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</si>
  <si>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</si>
  <si>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</si>
  <si>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</si>
  <si>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</si>
  <si>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</si>
  <si>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</si>
  <si>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</si>
  <si>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</si>
  <si>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</si>
  <si>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</si>
  <si>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</si>
  <si>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</si>
  <si>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</si>
  <si>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</si>
  <si>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</si>
  <si>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</si>
  <si>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</si>
  <si>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</si>
  <si>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</si>
  <si>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</si>
  <si>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</si>
  <si>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</si>
  <si>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</si>
  <si>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</si>
  <si>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</si>
  <si>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</si>
  <si>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</si>
  <si>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</si>
  <si>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</si>
  <si>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</si>
  <si>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</si>
  <si>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</si>
  <si>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</si>
  <si>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</si>
  <si>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</si>
  <si>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</si>
  <si>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</si>
  <si>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</si>
  <si>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</si>
  <si>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</si>
  <si>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</si>
  <si>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</si>
  <si>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</si>
  <si>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</si>
  <si>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</si>
  <si>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</si>
  <si>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</si>
  <si>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</si>
  <si>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</si>
  <si>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</si>
  <si>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</si>
  <si>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</si>
  <si>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</si>
  <si>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</si>
  <si>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</si>
  <si>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</si>
  <si>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</si>
  <si>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</si>
  <si>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</si>
  <si>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</si>
  <si>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</si>
  <si>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</si>
  <si>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</si>
  <si>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</si>
  <si>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</si>
  <si>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</si>
  <si>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</si>
  <si>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</si>
  <si>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</si>
  <si>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</si>
  <si>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</si>
  <si>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</si>
  <si>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</si>
  <si>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</si>
  <si>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</si>
  <si>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</si>
  <si>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</si>
  <si>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</si>
  <si>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</si>
  <si>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</si>
  <si>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</si>
  <si>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</si>
  <si>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</si>
  <si>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</si>
  <si>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</si>
  <si>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</si>
  <si>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</si>
  <si>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</si>
  <si>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</si>
  <si>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</si>
  <si>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</si>
  <si>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</si>
  <si>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</si>
  <si>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</si>
  <si>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</si>
  <si>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</si>
  <si>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</si>
  <si>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</si>
  <si>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</si>
  <si>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</si>
  <si>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</si>
  <si>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</si>
  <si>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</si>
  <si>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</si>
  <si>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</si>
  <si>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</si>
  <si>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</si>
  <si>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</si>
  <si>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</si>
  <si>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</si>
  <si>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</si>
  <si>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</si>
  <si>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</si>
  <si>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</si>
  <si>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</si>
  <si>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</si>
  <si>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</si>
  <si>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</si>
  <si>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</si>
  <si>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</si>
  <si>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</si>
  <si>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</si>
  <si>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</si>
  <si>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</si>
  <si>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</si>
  <si>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</si>
  <si>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</si>
  <si>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</si>
  <si>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</si>
  <si>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</si>
  <si>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</si>
  <si>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</si>
  <si>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</si>
  <si>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</si>
  <si>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</si>
  <si>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</si>
  <si>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</si>
  <si>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</si>
  <si>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</si>
  <si>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</si>
  <si>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</si>
  <si>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</si>
  <si>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</si>
  <si>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</si>
  <si>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</si>
  <si>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</si>
  <si>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</si>
  <si>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</si>
  <si>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</si>
  <si>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</si>
  <si>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</si>
  <si>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</si>
  <si>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</si>
  <si>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</si>
  <si>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</si>
  <si>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</si>
  <si>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</si>
  <si>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</si>
  <si>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</si>
  <si>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</si>
  <si>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</si>
  <si>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</si>
  <si>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</si>
  <si>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</si>
  <si>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</si>
  <si>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</si>
  <si>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</si>
  <si>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</si>
  <si>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</si>
  <si>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</si>
  <si>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</si>
  <si>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</si>
  <si>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</si>
  <si>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</si>
  <si>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</si>
  <si>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</si>
  <si>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</si>
  <si>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</si>
  <si>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</si>
  <si>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</si>
  <si>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</si>
  <si>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</si>
  <si>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</si>
  <si>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</si>
  <si>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</si>
  <si>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</si>
  <si>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</si>
  <si>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</si>
  <si>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</si>
  <si>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</si>
  <si>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</si>
  <si>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</si>
  <si>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</si>
  <si>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</si>
  <si>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</si>
  <si>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</si>
  <si>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</si>
  <si>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</si>
  <si>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</si>
  <si>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</si>
  <si>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</si>
  <si>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</si>
  <si>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</si>
  <si>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</si>
  <si>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</si>
  <si>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</si>
  <si>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</si>
  <si>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</si>
  <si>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</si>
  <si>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</si>
  <si>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</si>
  <si>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</si>
  <si>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</si>
  <si>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</si>
  <si>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</si>
  <si>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</si>
  <si>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</si>
  <si>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</si>
  <si>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</si>
  <si>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</si>
  <si>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</si>
  <si>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</si>
  <si>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</si>
  <si>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</si>
  <si>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</si>
  <si>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</si>
  <si>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</si>
  <si>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</si>
  <si>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</si>
  <si>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</si>
  <si>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</si>
  <si>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</si>
  <si>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</si>
  <si>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</si>
  <si>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</si>
  <si>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</si>
  <si>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</si>
  <si>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</si>
  <si>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</si>
  <si>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</si>
  <si>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</si>
  <si>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</si>
  <si>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</si>
  <si>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</si>
  <si>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</si>
  <si>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</si>
  <si>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</si>
  <si>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</si>
  <si>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</si>
  <si>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</si>
  <si>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</si>
  <si>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</si>
  <si>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</si>
  <si>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</si>
  <si>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</si>
  <si>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</si>
  <si>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</si>
  <si>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</si>
  <si>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</si>
  <si>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</si>
  <si>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</si>
  <si>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</si>
  <si>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</si>
  <si>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</si>
  <si>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</si>
  <si>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</si>
  <si>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</si>
  <si>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</si>
  <si>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</si>
  <si>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</si>
  <si>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</si>
  <si>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</si>
  <si>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</si>
  <si>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</si>
  <si>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</si>
  <si>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</si>
  <si>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</si>
  <si>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</si>
  <si>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</si>
  <si>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</si>
  <si>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</si>
  <si>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</si>
  <si>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</si>
  <si>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</si>
  <si>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</si>
  <si>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</si>
  <si>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</si>
  <si>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</si>
  <si>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</si>
  <si>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</si>
  <si>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</si>
  <si>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</si>
  <si>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</si>
  <si>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</si>
  <si>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</si>
  <si>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</si>
  <si>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</si>
  <si>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</si>
  <si>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</si>
  <si>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</si>
  <si>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</si>
  <si>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</si>
  <si>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</si>
  <si>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</si>
  <si>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</si>
  <si>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</si>
  <si>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</si>
  <si>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</si>
  <si>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</si>
  <si>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</si>
  <si>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</si>
  <si>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</si>
  <si>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</si>
  <si>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</si>
  <si>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</si>
  <si>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</si>
  <si>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</si>
  <si>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</si>
  <si>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</si>
  <si>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</si>
  <si>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</si>
  <si>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</si>
  <si>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</si>
  <si>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</si>
  <si>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</si>
  <si>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</si>
  <si>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</si>
  <si>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</si>
  <si>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</si>
  <si>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</si>
  <si>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</si>
  <si>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</si>
  <si>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</si>
  <si>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</si>
  <si>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</si>
  <si>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</si>
  <si>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</si>
  <si>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</si>
  <si>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</si>
  <si>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</si>
  <si>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</si>
  <si>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</si>
  <si>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</si>
  <si>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</si>
  <si>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</si>
  <si>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</si>
  <si>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</si>
  <si>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</si>
  <si>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</si>
  <si>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</si>
  <si>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</si>
  <si>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</si>
  <si>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</si>
  <si>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</si>
  <si>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</si>
  <si>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</si>
  <si>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</si>
  <si>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</si>
  <si>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</si>
  <si>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</si>
  <si>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</si>
  <si>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</si>
  <si>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</si>
  <si>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</si>
  <si>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</si>
  <si>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</si>
  <si>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</si>
  <si>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</si>
  <si>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</si>
  <si>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</si>
  <si>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</si>
  <si>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</si>
  <si>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</si>
  <si>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</si>
  <si>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</si>
  <si>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</si>
  <si>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</si>
  <si>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</si>
  <si>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</si>
  <si>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</si>
  <si>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</si>
  <si>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</si>
  <si>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</si>
  <si>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</si>
  <si>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</si>
  <si>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</si>
  <si>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</si>
  <si>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</si>
  <si>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</si>
  <si>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</si>
  <si>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</si>
  <si>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</si>
  <si>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</si>
  <si>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</si>
  <si>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</si>
  <si>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</si>
  <si>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</si>
  <si>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</si>
  <si>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</si>
  <si>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</si>
  <si>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</si>
  <si>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</si>
  <si>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</si>
  <si>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</si>
  <si>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</si>
  <si>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</si>
  <si>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</si>
  <si>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</si>
  <si>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</si>
  <si>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</si>
  <si>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</si>
  <si>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</si>
  <si>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</si>
  <si>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</si>
  <si>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</si>
  <si>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</si>
  <si>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</si>
  <si>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</si>
  <si>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</si>
  <si>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</si>
  <si>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</si>
  <si>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</si>
  <si>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</si>
  <si>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</si>
  <si>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</si>
  <si>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</si>
  <si>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</si>
  <si>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</si>
  <si>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</si>
  <si>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</si>
  <si>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</si>
  <si>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</si>
  <si>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</si>
  <si>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</si>
  <si>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</si>
  <si>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</si>
  <si>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</si>
  <si>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</si>
  <si>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</si>
  <si>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</si>
  <si>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</si>
  <si>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</si>
  <si>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</si>
  <si>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</si>
  <si>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</si>
  <si>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</si>
  <si>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</si>
  <si>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</si>
  <si>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</si>
  <si>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</si>
  <si>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</si>
  <si>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</si>
  <si>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</si>
  <si>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</si>
  <si>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</si>
  <si>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</si>
  <si>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</si>
  <si>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</si>
  <si>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</si>
  <si>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</si>
  <si>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</si>
  <si>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</si>
  <si>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</si>
  <si>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</si>
  <si>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</si>
  <si>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</si>
  <si>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</si>
  <si>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</si>
  <si>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</si>
  <si>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</si>
  <si>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</si>
  <si>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</si>
  <si>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</si>
  <si>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</si>
  <si>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</si>
  <si>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</si>
  <si>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</si>
  <si>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</si>
  <si>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</si>
  <si>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</si>
  <si>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</si>
  <si>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</si>
  <si>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</si>
  <si>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</si>
  <si>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</si>
  <si>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</si>
  <si>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</si>
  <si>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</si>
  <si>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</si>
  <si>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</si>
  <si>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</si>
  <si>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</si>
  <si>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</si>
  <si>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</si>
  <si>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</si>
  <si>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</si>
  <si>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</si>
  <si>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</si>
  <si>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</si>
  <si>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</si>
  <si>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</si>
  <si>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</si>
  <si>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</si>
  <si>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</si>
  <si>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</si>
  <si>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</si>
  <si>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</si>
  <si>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</si>
  <si>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</si>
  <si>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</si>
  <si>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</si>
  <si>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</si>
  <si>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</si>
  <si>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</si>
  <si>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</si>
  <si>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</si>
  <si>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</si>
  <si>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</si>
  <si>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</si>
  <si>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</si>
  <si>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</si>
  <si>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</si>
  <si>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</si>
  <si>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</si>
  <si>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</si>
  <si>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</si>
  <si>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</si>
  <si>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</si>
  <si>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</si>
  <si>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</si>
  <si>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</si>
  <si>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</si>
  <si>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</si>
  <si>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</si>
  <si>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</si>
  <si>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</si>
  <si>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</si>
  <si>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</si>
  <si>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</si>
  <si>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</si>
  <si>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</si>
  <si>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</si>
  <si>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</si>
  <si>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</si>
  <si>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</si>
  <si>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</si>
  <si>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</si>
  <si>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</si>
  <si>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</si>
  <si>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</si>
  <si>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</si>
  <si>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</si>
  <si>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</si>
  <si>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</si>
  <si>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</si>
  <si>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</si>
  <si>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</si>
  <si>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</si>
  <si>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</si>
  <si>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</si>
  <si>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</si>
  <si>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</si>
  <si>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</si>
  <si>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</si>
  <si>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</si>
  <si>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</si>
  <si>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</si>
  <si>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</si>
  <si>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</si>
  <si>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</si>
  <si>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</si>
  <si>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</si>
  <si>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</si>
  <si>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</si>
  <si>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</si>
  <si>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</si>
  <si>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</si>
  <si>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</si>
  <si>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</si>
  <si>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</si>
  <si>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</si>
  <si>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</si>
  <si>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</si>
  <si>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</si>
  <si>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</si>
  <si>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</si>
  <si>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</si>
  <si>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</si>
  <si>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</si>
  <si>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</si>
  <si>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</si>
  <si>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</si>
  <si>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</si>
  <si>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</si>
  <si>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</si>
  <si>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</si>
  <si>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</si>
  <si>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</si>
  <si>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</si>
  <si>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</si>
  <si>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</si>
  <si>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</si>
  <si>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</si>
  <si>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</si>
  <si>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</si>
  <si>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</si>
  <si>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</si>
  <si>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</si>
  <si>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</si>
  <si>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</si>
  <si>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</si>
  <si>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</si>
  <si>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</si>
  <si>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</si>
  <si>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</si>
  <si>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</si>
  <si>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</si>
  <si>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</si>
  <si>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</si>
  <si>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</si>
  <si>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</si>
  <si>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</si>
  <si>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</si>
  <si>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</si>
  <si>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</si>
  <si>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</si>
  <si>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</si>
  <si>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</si>
  <si>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</si>
  <si>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</si>
  <si>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</si>
  <si>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</si>
  <si>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</si>
  <si>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</si>
  <si>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</si>
  <si>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</si>
  <si>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</si>
  <si>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</si>
  <si>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</si>
  <si>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</si>
  <si>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</si>
  <si>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</si>
  <si>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</si>
  <si>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</si>
  <si>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</si>
  <si>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</si>
  <si>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</si>
  <si>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</si>
  <si>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</si>
  <si>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</si>
  <si>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</si>
  <si>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</si>
  <si>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</si>
  <si>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</si>
  <si>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</si>
  <si>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</si>
  <si>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</si>
  <si>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</si>
  <si>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</si>
  <si>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</si>
  <si>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</si>
  <si>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</si>
  <si>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</si>
  <si>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</si>
  <si>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</si>
  <si>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</si>
  <si>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</si>
  <si>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</si>
  <si>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</si>
  <si>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</si>
  <si>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</si>
  <si>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</si>
  <si>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</si>
  <si>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</si>
  <si>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</si>
  <si>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</si>
  <si>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</si>
  <si>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</si>
  <si>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</si>
  <si>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</si>
  <si>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</si>
  <si>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</si>
  <si>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</si>
  <si>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</si>
  <si>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</si>
  <si>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</si>
  <si>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</si>
  <si>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</si>
  <si>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</si>
  <si>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</si>
  <si>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</si>
  <si>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</si>
  <si>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</si>
  <si>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</si>
  <si>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</si>
  <si>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</si>
  <si>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</si>
  <si>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</si>
  <si>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</si>
  <si>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</si>
  <si>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</si>
  <si>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</si>
  <si>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</si>
  <si>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</si>
  <si>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</si>
  <si>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</si>
  <si>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</si>
  <si>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</si>
  <si>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</si>
  <si>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</si>
  <si>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</si>
  <si>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</si>
  <si>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</si>
  <si>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</si>
  <si>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</si>
  <si>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</si>
  <si>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</si>
  <si>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</si>
  <si>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</si>
  <si>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</si>
  <si>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</si>
  <si>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</si>
  <si>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</si>
  <si>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</si>
  <si>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</si>
  <si>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</si>
  <si>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</si>
  <si>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</si>
  <si>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</si>
  <si>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</si>
  <si>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</si>
  <si>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</si>
  <si>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</si>
  <si>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</si>
  <si>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</si>
  <si>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</si>
  <si>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</si>
  <si>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</si>
  <si>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</si>
  <si>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</si>
  <si>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</si>
  <si>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</si>
  <si>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</si>
  <si>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</si>
  <si>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</si>
  <si>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</si>
  <si>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</si>
  <si>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</si>
  <si>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</si>
  <si>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</si>
  <si>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</si>
  <si>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</si>
  <si>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</si>
  <si>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</si>
  <si>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</si>
  <si>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</si>
  <si>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</si>
  <si>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</si>
  <si>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</si>
  <si>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</si>
  <si>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</si>
  <si>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</si>
  <si>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</si>
  <si>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</si>
  <si>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</si>
  <si>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</si>
  <si>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</si>
  <si>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</si>
  <si>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</si>
  <si>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</si>
  <si>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</si>
  <si>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</si>
  <si>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</si>
  <si>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</si>
  <si>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</si>
  <si>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</si>
  <si>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</si>
  <si>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</si>
  <si>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</si>
  <si>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</si>
  <si>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</si>
  <si>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</si>
  <si>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</si>
  <si>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</si>
  <si>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</si>
  <si>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</si>
  <si>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</si>
  <si>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</si>
  <si>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</si>
  <si>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</si>
  <si>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</si>
  <si>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</si>
  <si>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</si>
  <si>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</si>
  <si>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</si>
  <si>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</si>
  <si>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</si>
  <si>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</si>
  <si>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</si>
  <si>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</si>
  <si>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</si>
  <si>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</si>
  <si>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</si>
  <si>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</si>
  <si>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</si>
  <si>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</si>
  <si>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</si>
  <si>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</si>
  <si>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</si>
  <si>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</si>
  <si>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</si>
  <si>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</si>
  <si>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</si>
  <si>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</si>
  <si>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</si>
  <si>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</si>
  <si>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</si>
  <si>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</si>
  <si>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</si>
  <si>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</si>
  <si>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</si>
  <si>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</si>
  <si>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</si>
  <si>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</si>
  <si>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</si>
  <si>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</si>
  <si>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</si>
  <si>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</si>
  <si>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</si>
  <si>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</si>
  <si>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</si>
  <si>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</si>
  <si>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</si>
  <si>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</si>
  <si>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</si>
  <si>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</si>
  <si>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</si>
  <si>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</si>
  <si>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</si>
  <si>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</si>
  <si>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</si>
  <si>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</si>
  <si>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</si>
  <si>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</si>
  <si>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</si>
  <si>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</si>
  <si>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</si>
  <si>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</si>
  <si>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</si>
  <si>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</si>
  <si>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</si>
  <si>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</si>
  <si>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</si>
  <si>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</si>
  <si>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</si>
  <si>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</si>
  <si>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</si>
  <si>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</si>
  <si>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</si>
  <si>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</si>
  <si>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</si>
  <si>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</si>
  <si>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</si>
  <si>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</si>
  <si>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</si>
  <si>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</si>
  <si>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</si>
  <si>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</si>
  <si>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</si>
  <si>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</si>
  <si>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</si>
  <si>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</si>
  <si>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</si>
  <si>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</si>
  <si>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</si>
  <si>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</si>
  <si>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</si>
  <si>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</si>
  <si>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</si>
  <si>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</si>
  <si>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</si>
  <si>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</si>
  <si>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</si>
  <si>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</si>
  <si>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</si>
  <si>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</si>
  <si>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</si>
  <si>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</si>
  <si>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</si>
  <si>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</si>
  <si>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</si>
  <si>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</si>
  <si>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</si>
  <si>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</si>
  <si>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</si>
  <si>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</si>
  <si>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</si>
  <si>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</si>
  <si>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</si>
  <si>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</si>
  <si>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</si>
  <si>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</si>
  <si>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</si>
  <si>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</si>
  <si>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</si>
  <si>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</si>
  <si>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</si>
  <si>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</si>
  <si>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</si>
  <si>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</si>
  <si>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</si>
  <si>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</si>
  <si>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</si>
  <si>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</si>
  <si>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</si>
  <si>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</si>
  <si>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</si>
  <si>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</si>
  <si>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</si>
  <si>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</si>
  <si>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</si>
  <si>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</si>
  <si>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</si>
  <si>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</si>
  <si>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</si>
  <si>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</si>
  <si>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</si>
  <si>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</si>
  <si>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</si>
  <si>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</si>
  <si>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</si>
  <si>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</si>
  <si>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</si>
  <si>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</si>
  <si>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</si>
  <si>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</si>
  <si>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</si>
  <si>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</si>
  <si>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</si>
  <si>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</si>
  <si>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</si>
  <si>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</si>
  <si>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</si>
  <si>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</si>
  <si>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</si>
  <si>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</si>
  <si>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</si>
  <si>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</si>
  <si>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</si>
  <si>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</si>
  <si>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</si>
  <si>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</si>
  <si>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</si>
  <si>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</si>
  <si>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</si>
  <si>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</si>
  <si>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</si>
  <si>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</si>
  <si>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</si>
  <si>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</si>
  <si>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</si>
  <si>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</si>
  <si>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</si>
  <si>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</si>
  <si>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</si>
  <si>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</si>
  <si>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</si>
  <si>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</si>
  <si>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</si>
  <si>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</si>
  <si>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</si>
  <si>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</si>
  <si>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</si>
  <si>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</si>
  <si>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</si>
  <si>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</si>
  <si>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</si>
  <si>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</si>
  <si>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</si>
  <si>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</si>
  <si>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</si>
  <si>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</si>
  <si>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</si>
  <si>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</si>
  <si>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</si>
  <si>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</si>
  <si>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</si>
  <si>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</si>
  <si>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</si>
  <si>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</si>
  <si>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</si>
  <si>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</si>
  <si>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</si>
  <si>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</si>
  <si>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</si>
  <si>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</si>
  <si>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</si>
  <si>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</si>
  <si>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</si>
  <si>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</si>
  <si>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</si>
  <si>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</si>
  <si>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</si>
  <si>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</si>
  <si>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</si>
  <si>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</si>
  <si>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</si>
  <si>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</si>
  <si>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</si>
  <si>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</si>
  <si>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</si>
  <si>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</si>
  <si>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</si>
  <si>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</si>
  <si>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</si>
  <si>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</si>
  <si>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</si>
  <si>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</si>
  <si>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</si>
  <si>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</si>
  <si>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</si>
  <si>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</si>
  <si>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</si>
  <si>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</si>
  <si>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</si>
  <si>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</si>
  <si>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</si>
  <si>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</si>
  <si>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</si>
  <si>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</si>
  <si>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</si>
  <si>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</si>
  <si>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</si>
  <si>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</si>
  <si>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</si>
  <si>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</si>
  <si>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</si>
  <si>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</si>
  <si>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</si>
  <si>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</si>
  <si>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</si>
  <si>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</si>
  <si>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</si>
  <si>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</si>
  <si>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</si>
  <si>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</si>
  <si>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</si>
  <si>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</si>
  <si>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</si>
  <si>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</si>
  <si>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</si>
  <si>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</si>
  <si>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</si>
  <si>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</si>
  <si>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</si>
  <si>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</si>
  <si>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</si>
  <si>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</si>
  <si>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</si>
  <si>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</si>
  <si>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</si>
  <si>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</si>
  <si>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</si>
  <si>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</si>
  <si>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</si>
  <si>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</si>
  <si>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</si>
  <si>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</si>
  <si>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</si>
  <si>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</si>
  <si>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</si>
  <si>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</si>
  <si>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</si>
  <si>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</si>
  <si>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</si>
  <si>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</si>
  <si>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</si>
  <si>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</si>
  <si>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</si>
  <si>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</si>
  <si>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</si>
  <si>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</si>
  <si>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</si>
  <si>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</si>
  <si>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</si>
  <si>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</si>
  <si>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</si>
  <si>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</si>
  <si>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</si>
  <si>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</si>
  <si>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</si>
  <si>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</si>
  <si>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</si>
  <si>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</si>
  <si>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</si>
  <si>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</si>
  <si>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</si>
  <si>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</si>
  <si>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</si>
  <si>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</si>
  <si>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</si>
  <si>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</si>
  <si>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</si>
  <si>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</si>
  <si>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</si>
  <si>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</si>
  <si>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</si>
  <si>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</si>
  <si>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</si>
  <si>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</si>
  <si>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</si>
  <si>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</si>
  <si>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</si>
  <si>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</si>
  <si>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</si>
  <si>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</si>
  <si>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</si>
  <si>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</si>
  <si>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</si>
  <si>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</si>
  <si>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</si>
  <si>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</si>
  <si>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</si>
  <si>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</si>
  <si>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</si>
  <si>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</si>
  <si>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</si>
  <si>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</si>
  <si>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</si>
  <si>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</si>
  <si>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</si>
  <si>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</si>
  <si>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</si>
  <si>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</si>
  <si>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</si>
  <si>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</si>
  <si>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</si>
  <si>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</si>
  <si>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</si>
  <si>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</si>
  <si>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</si>
  <si>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</si>
  <si>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</si>
  <si>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</si>
  <si>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</si>
  <si>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</si>
  <si>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</si>
  <si>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</si>
  <si>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</si>
  <si>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</si>
  <si>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</si>
  <si>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</si>
  <si>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</si>
  <si>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</si>
  <si>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</si>
  <si>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</si>
  <si>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</si>
  <si>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</si>
  <si>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</si>
  <si>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</si>
  <si>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</si>
  <si>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</si>
  <si>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</si>
  <si>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</si>
  <si>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</si>
  <si>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</si>
  <si>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</si>
  <si>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</si>
  <si>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</si>
  <si>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</si>
  <si>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</si>
  <si>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</si>
  <si>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</si>
  <si>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</si>
  <si>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</si>
  <si>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</si>
  <si>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</si>
  <si>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</si>
  <si>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</si>
  <si>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</si>
  <si>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</si>
  <si>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</si>
  <si>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</si>
  <si>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</si>
  <si>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</si>
  <si>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</si>
  <si>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</si>
  <si>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</si>
  <si>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</si>
  <si>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</si>
  <si>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</si>
  <si>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</si>
  <si>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</si>
  <si>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</si>
  <si>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</si>
  <si>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</si>
  <si>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</si>
  <si>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</si>
  <si>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</si>
  <si>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</si>
  <si>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</si>
  <si>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</si>
  <si>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</si>
  <si>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</si>
  <si>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</si>
  <si>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</si>
  <si>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</si>
  <si>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</si>
  <si>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</si>
  <si>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</si>
  <si>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</si>
  <si>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</si>
  <si>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</si>
  <si>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</si>
  <si>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</si>
  <si>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</si>
  <si>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</si>
  <si>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</si>
  <si>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</si>
  <si>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</si>
  <si>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</si>
  <si>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</si>
  <si>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</si>
  <si>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</si>
  <si>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</si>
  <si>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</si>
  <si>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</si>
  <si>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</si>
  <si>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</si>
  <si>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</si>
  <si>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</si>
  <si>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</si>
  <si>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</si>
  <si>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</si>
  <si>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</si>
  <si>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</si>
  <si>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</si>
  <si>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</si>
  <si>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</si>
  <si>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</si>
  <si>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</si>
  <si>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</si>
  <si>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</si>
  <si>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</si>
  <si>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</si>
  <si>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</si>
  <si>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</si>
  <si>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</si>
  <si>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</si>
  <si>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</si>
  <si>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</si>
  <si>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</si>
  <si>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</si>
  <si>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</si>
  <si>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</si>
  <si>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</si>
  <si>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</si>
  <si>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</si>
  <si>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</si>
  <si>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</si>
  <si>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</si>
  <si>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</si>
  <si>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</si>
  <si>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</si>
  <si>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</si>
  <si>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</si>
  <si>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</si>
  <si>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</si>
  <si>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</si>
  <si>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</si>
  <si>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</si>
  <si>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</si>
  <si>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</si>
  <si>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</si>
  <si>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</si>
  <si>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</si>
  <si>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</si>
  <si>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</si>
  <si>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</si>
  <si>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</si>
  <si>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</si>
  <si>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</si>
  <si>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</si>
  <si>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</si>
  <si>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</si>
  <si>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</si>
  <si>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</si>
  <si>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</si>
  <si>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</si>
  <si>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</si>
  <si>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</si>
  <si>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</si>
  <si>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</si>
  <si>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</si>
  <si>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</si>
  <si>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</si>
  <si>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</si>
  <si>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</si>
  <si>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</si>
  <si>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</si>
  <si>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</si>
  <si>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</si>
  <si>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</si>
  <si>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</si>
  <si>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</si>
  <si>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</si>
  <si>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</si>
  <si>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</si>
  <si>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</si>
  <si>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</si>
  <si>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</si>
  <si>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</si>
  <si>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</si>
  <si>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</si>
  <si>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</si>
  <si>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</si>
  <si>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</si>
  <si>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</si>
  <si>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</si>
  <si>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</si>
  <si>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</si>
  <si>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</si>
  <si>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</si>
  <si>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</si>
  <si>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</si>
  <si>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</si>
  <si>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</si>
  <si>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</si>
  <si>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</si>
  <si>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</si>
  <si>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</si>
  <si>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</si>
  <si>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</si>
  <si>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</si>
  <si>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</si>
  <si>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</si>
  <si>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</si>
  <si>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</si>
  <si>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</si>
  <si>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</si>
  <si>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</si>
  <si>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</si>
  <si>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</si>
  <si>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</si>
  <si>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</si>
  <si>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</si>
  <si>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</si>
  <si>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</si>
  <si>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</si>
  <si>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</si>
  <si>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</si>
  <si>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</si>
  <si>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</si>
  <si>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</si>
  <si>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</si>
  <si>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</si>
  <si>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</si>
  <si>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</si>
  <si>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</si>
  <si>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</si>
  <si>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</si>
  <si>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</si>
  <si>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</si>
  <si>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</si>
  <si>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</si>
  <si>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</si>
  <si>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</si>
  <si>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</si>
  <si>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</si>
  <si>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</si>
  <si>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</si>
  <si>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</si>
  <si>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</si>
  <si>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</si>
  <si>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</si>
  <si>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</si>
  <si>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</si>
  <si>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</si>
  <si>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</si>
  <si>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</si>
  <si>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</si>
  <si>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</si>
  <si>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</si>
  <si>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</si>
  <si>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</si>
  <si>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</si>
  <si>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</si>
  <si>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</si>
  <si>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</si>
  <si>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</si>
  <si>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</si>
  <si>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</si>
  <si>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</si>
  <si>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</si>
  <si>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</si>
  <si>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</si>
  <si>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</si>
  <si>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</si>
  <si>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</si>
  <si>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</si>
  <si>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</si>
  <si>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</si>
  <si>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</si>
  <si>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</si>
  <si>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</si>
  <si>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</si>
  <si>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</si>
  <si>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</si>
  <si>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</si>
  <si>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</si>
  <si>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</si>
  <si>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</si>
  <si>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</si>
  <si>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</si>
  <si>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</si>
  <si>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</si>
  <si>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</si>
  <si>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</si>
  <si>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</si>
  <si>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</si>
  <si>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</si>
  <si>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</si>
  <si>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</si>
  <si>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</si>
  <si>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</si>
  <si>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</si>
  <si>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</si>
  <si>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</si>
  <si>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</si>
  <si>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</si>
  <si>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</si>
  <si>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</si>
  <si>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</si>
  <si>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</si>
  <si>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</si>
  <si>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</si>
  <si>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</si>
  <si>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</si>
  <si>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</si>
  <si>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</si>
  <si>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</si>
  <si>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</si>
  <si>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</si>
  <si>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</si>
  <si>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</si>
  <si>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</si>
  <si>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</si>
  <si>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</si>
  <si>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</si>
  <si>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</si>
  <si>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</si>
  <si>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</si>
  <si>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</si>
  <si>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</si>
  <si>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</si>
  <si>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</si>
  <si>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</si>
  <si>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</si>
  <si>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</si>
  <si>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</si>
  <si>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</si>
  <si>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</si>
  <si>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</si>
  <si>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</si>
  <si>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</si>
  <si>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</si>
  <si>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</si>
  <si>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</si>
  <si>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</si>
  <si>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</si>
  <si>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</si>
  <si>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</si>
  <si>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</si>
  <si>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</si>
  <si>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</si>
  <si>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</si>
  <si>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</si>
  <si>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</si>
  <si>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</si>
  <si>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</si>
  <si>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</si>
  <si>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</si>
  <si>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</si>
  <si>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</si>
  <si>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</si>
  <si>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</si>
  <si>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</si>
  <si>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</si>
  <si>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</si>
  <si>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</si>
  <si>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</si>
  <si>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</si>
  <si>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</si>
  <si>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</si>
  <si>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</si>
  <si>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</si>
  <si>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</si>
  <si>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</si>
  <si>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</si>
  <si>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</si>
  <si>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</si>
  <si>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</si>
  <si>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</si>
  <si>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</si>
  <si>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</si>
  <si>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</si>
  <si>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</si>
  <si>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</si>
  <si>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</si>
  <si>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</si>
  <si>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</si>
  <si>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</si>
  <si>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</si>
  <si>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</si>
  <si>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</si>
  <si>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</si>
  <si>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</si>
  <si>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</si>
  <si>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</si>
  <si>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</si>
  <si>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</si>
  <si>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</si>
  <si>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</si>
  <si>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</si>
  <si>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</si>
  <si>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</si>
  <si>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</si>
  <si>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</si>
  <si>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</si>
  <si>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</si>
  <si>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</si>
  <si>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</si>
  <si>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</si>
  <si>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</si>
  <si>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</si>
  <si>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</si>
  <si>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</si>
  <si>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</si>
  <si>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</si>
  <si>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</si>
  <si>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</si>
  <si>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</si>
  <si>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</si>
  <si>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</si>
  <si>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</si>
  <si>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</si>
  <si>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</si>
  <si>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</si>
  <si>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</si>
  <si>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</si>
  <si>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</si>
  <si>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</si>
  <si>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</si>
  <si>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</si>
  <si>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</si>
  <si>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</si>
  <si>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</si>
  <si>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</si>
  <si>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</si>
  <si>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</si>
  <si>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</si>
  <si>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</si>
  <si>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</si>
  <si>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</si>
  <si>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</si>
  <si>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</si>
  <si>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</si>
  <si>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</si>
  <si>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</si>
  <si>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</si>
  <si>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</si>
  <si>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</si>
  <si>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</si>
  <si>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</si>
  <si>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</si>
  <si>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</si>
  <si>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</si>
  <si>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</si>
  <si>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</si>
  <si>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</si>
  <si>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</si>
  <si>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</si>
  <si>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</si>
  <si>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</si>
  <si>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</si>
  <si>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</si>
  <si>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</si>
  <si>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</si>
  <si>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</si>
  <si>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</si>
  <si>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</si>
  <si>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</si>
  <si>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</si>
  <si>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</si>
  <si>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</si>
  <si>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</si>
  <si>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</si>
  <si>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</si>
  <si>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</si>
  <si>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</si>
  <si>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</si>
  <si>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</si>
  <si>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</si>
  <si>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</si>
  <si>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</si>
  <si>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</si>
  <si>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</si>
  <si>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</si>
  <si>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</si>
  <si>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</si>
  <si>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</si>
  <si>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</si>
  <si>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</si>
  <si>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</si>
  <si>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</si>
  <si>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</si>
  <si>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</si>
  <si>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</si>
  <si>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</si>
  <si>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</si>
  <si>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</si>
  <si>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</si>
  <si>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</si>
  <si>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</si>
  <si>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</si>
  <si>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</si>
  <si>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</si>
  <si>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</si>
  <si>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</si>
  <si>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</si>
  <si>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</si>
  <si>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</si>
  <si>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</si>
  <si>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</si>
  <si>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</si>
  <si>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</si>
  <si>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</si>
  <si>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</si>
  <si>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</si>
  <si>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</si>
  <si>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</si>
  <si>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</si>
  <si>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</si>
  <si>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</si>
  <si>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</si>
  <si>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</si>
  <si>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</si>
  <si>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</si>
  <si>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</si>
  <si>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</si>
  <si>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</si>
  <si>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</si>
  <si>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</si>
  <si>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</si>
  <si>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</si>
  <si>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</si>
  <si>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</si>
  <si>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</si>
  <si>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</si>
  <si>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</si>
  <si>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</si>
  <si>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</si>
  <si>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</si>
  <si>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</si>
  <si>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</si>
  <si>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</si>
  <si>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</si>
  <si>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</si>
  <si>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</si>
  <si>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</si>
  <si>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</si>
  <si>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</si>
  <si>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</si>
  <si>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</si>
  <si>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</si>
  <si>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</si>
  <si>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</si>
  <si>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</si>
  <si>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</si>
  <si>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</si>
  <si>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</si>
  <si>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</si>
  <si>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</si>
  <si>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</si>
  <si>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</si>
  <si>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</si>
  <si>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</si>
  <si>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</si>
  <si>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</si>
  <si>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</si>
  <si>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</si>
  <si>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</si>
  <si>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</si>
  <si>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</si>
  <si>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</si>
  <si>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</si>
  <si>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</si>
  <si>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</si>
  <si>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</si>
  <si>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</si>
  <si>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</si>
  <si>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</si>
  <si>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</si>
  <si>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</si>
  <si>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</si>
  <si>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</si>
  <si>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</si>
  <si>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</si>
  <si>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</si>
  <si>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</si>
  <si>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</si>
  <si>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</si>
  <si>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</si>
  <si>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</si>
  <si>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</si>
  <si>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</si>
  <si>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</si>
  <si>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</si>
  <si>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</si>
  <si>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</si>
  <si>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</si>
  <si>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</si>
  <si>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</si>
  <si>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</si>
  <si>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</si>
  <si>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</si>
  <si>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</si>
  <si>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</si>
  <si>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</si>
  <si>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</si>
  <si>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</si>
  <si>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</si>
  <si>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</si>
  <si>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</si>
  <si>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</si>
  <si>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</si>
  <si>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</si>
  <si>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</si>
  <si>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</si>
  <si>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</si>
  <si>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</si>
  <si>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</si>
  <si>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</si>
  <si>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</si>
  <si>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</si>
  <si>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</si>
  <si>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</si>
  <si>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</si>
  <si>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</si>
  <si>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</si>
  <si>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</si>
  <si>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</si>
  <si>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</si>
  <si>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</si>
  <si>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</si>
  <si>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</si>
  <si>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</si>
  <si>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</si>
  <si>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</si>
  <si>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</si>
  <si>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</si>
  <si>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</si>
  <si>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</si>
  <si>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</si>
  <si>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</si>
  <si>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</si>
  <si>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</si>
  <si>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</si>
  <si>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</si>
  <si>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</si>
  <si>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</si>
  <si>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</si>
  <si>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</si>
  <si>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</si>
  <si>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</si>
  <si>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</si>
  <si>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</si>
  <si>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</si>
  <si>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</si>
  <si>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</si>
  <si>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</si>
  <si>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</si>
  <si>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</si>
  <si>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</si>
  <si>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</si>
  <si>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</si>
  <si>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</si>
  <si>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</si>
  <si>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</si>
  <si>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</si>
  <si>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</si>
  <si>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</si>
  <si>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</si>
  <si>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</si>
  <si>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</si>
  <si>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</si>
  <si>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</si>
  <si>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</si>
  <si>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</si>
  <si>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</si>
  <si>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</si>
  <si>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</si>
  <si>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</si>
  <si>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</si>
  <si>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</si>
  <si>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</si>
  <si>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</si>
  <si>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</si>
  <si>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</si>
  <si>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</si>
  <si>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</si>
  <si>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</si>
  <si>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</si>
  <si>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</si>
  <si>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</si>
  <si>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</si>
  <si>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</si>
  <si>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</si>
  <si>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</si>
  <si>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</si>
  <si>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</si>
  <si>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</si>
  <si>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</si>
  <si>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</si>
  <si>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</si>
  <si>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</si>
  <si>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</si>
  <si>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</si>
  <si>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</si>
  <si>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</si>
  <si>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</si>
  <si>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</si>
  <si>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</si>
  <si>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</si>
  <si>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</si>
  <si>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</si>
  <si>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</si>
  <si>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</si>
  <si>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</si>
  <si>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</si>
  <si>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</si>
  <si>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</si>
  <si>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</si>
  <si>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</si>
  <si>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</si>
  <si>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</si>
  <si>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</si>
  <si>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</si>
  <si>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</si>
  <si>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</si>
  <si>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</si>
  <si>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</si>
  <si>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</si>
  <si>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</si>
  <si>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</si>
  <si>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</si>
  <si>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</si>
  <si>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</si>
  <si>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</si>
  <si>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</si>
  <si>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</si>
  <si>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</si>
  <si>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</si>
  <si>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</si>
  <si>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</si>
  <si>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</si>
  <si>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</si>
  <si>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</si>
  <si>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</si>
  <si>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</si>
  <si>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</si>
  <si>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</si>
  <si>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</si>
  <si>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</si>
  <si>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</si>
  <si>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</si>
  <si>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</si>
  <si>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</si>
  <si>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</si>
  <si>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</si>
  <si>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</si>
  <si>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</si>
  <si>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</si>
  <si>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</si>
  <si>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</si>
  <si>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</si>
  <si>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</si>
  <si>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</si>
  <si>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</si>
  <si>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</si>
  <si>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</si>
  <si>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</si>
  <si>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</si>
  <si>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</si>
  <si>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</si>
  <si>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</si>
  <si>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</si>
  <si>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</si>
  <si>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</si>
  <si>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</si>
  <si>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</si>
  <si>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</si>
  <si>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</si>
  <si>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</si>
  <si>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</si>
  <si>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</si>
  <si>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</si>
  <si>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</si>
  <si>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</si>
  <si>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</si>
  <si>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</si>
  <si>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</si>
  <si>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</si>
  <si>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</si>
  <si>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</si>
  <si>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</si>
  <si>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</si>
  <si>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</si>
  <si>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</si>
  <si>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</si>
  <si>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</si>
  <si>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</si>
  <si>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</si>
  <si>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</si>
  <si>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</si>
  <si>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</si>
  <si>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</si>
  <si>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</si>
  <si>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</si>
  <si>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</si>
  <si>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</si>
  <si>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</si>
  <si>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</si>
  <si>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</si>
  <si>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</si>
  <si>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</si>
  <si>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</si>
  <si>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</si>
  <si>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</si>
  <si>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</si>
  <si>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</si>
  <si>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</si>
  <si>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</si>
  <si>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</si>
  <si>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</si>
  <si>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</si>
  <si>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</si>
  <si>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</si>
  <si>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</si>
  <si>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</si>
  <si>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</si>
  <si>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</si>
  <si>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</si>
  <si>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</si>
  <si>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</si>
  <si>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</si>
  <si>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</si>
  <si>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</si>
  <si>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</si>
  <si>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</si>
  <si>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</si>
  <si>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</si>
  <si>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</si>
  <si>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</si>
  <si>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</si>
  <si>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</si>
  <si>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</si>
  <si>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</si>
  <si>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</si>
  <si>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</si>
  <si>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</si>
  <si>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</si>
  <si>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</si>
  <si>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</si>
  <si>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</si>
  <si>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</si>
  <si>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</si>
  <si>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</si>
  <si>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</si>
  <si>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</si>
  <si>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</si>
  <si>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</si>
  <si>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</si>
  <si>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</si>
  <si>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</si>
  <si>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</si>
  <si>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</si>
  <si>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</si>
  <si>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</si>
  <si>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</si>
  <si>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</si>
  <si>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</si>
  <si>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</si>
  <si>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</si>
  <si>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</si>
  <si>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</si>
  <si>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</si>
  <si>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</si>
  <si>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</si>
  <si>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</si>
  <si>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</si>
  <si>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</si>
  <si>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</si>
  <si>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</si>
  <si>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</si>
  <si>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</si>
  <si>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</si>
  <si>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</si>
  <si>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</si>
  <si>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</si>
  <si>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</si>
  <si>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</si>
  <si>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</si>
  <si>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</si>
  <si>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</si>
  <si>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</si>
  <si>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</si>
  <si>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</si>
  <si>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</si>
  <si>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</si>
  <si>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</si>
  <si>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</si>
  <si>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</si>
  <si>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</si>
  <si>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</si>
  <si>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</si>
  <si>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</si>
  <si>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</si>
  <si>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</si>
  <si>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</si>
  <si>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</si>
  <si>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</si>
  <si>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</si>
  <si>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</si>
  <si>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</si>
  <si>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</si>
  <si>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</si>
  <si>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</si>
  <si>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</si>
  <si>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</si>
  <si>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</si>
  <si>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</si>
  <si>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</si>
  <si>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</si>
  <si>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</si>
  <si>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</si>
  <si>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</si>
  <si>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</si>
  <si>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</si>
  <si>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</si>
  <si>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</si>
  <si>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</si>
  <si>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</si>
  <si>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</si>
  <si>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</si>
  <si>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</si>
  <si>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</si>
  <si>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</si>
  <si>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</si>
  <si>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</si>
  <si>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</si>
  <si>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</si>
  <si>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</si>
  <si>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</si>
  <si>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</si>
  <si>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</si>
  <si>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</si>
  <si>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</si>
  <si>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</si>
  <si>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</si>
  <si>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</si>
  <si>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</si>
  <si>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</si>
  <si>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</si>
  <si>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</si>
  <si>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</si>
  <si>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</si>
  <si>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</si>
  <si>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</si>
  <si>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</si>
  <si>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</si>
  <si>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</si>
  <si>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</si>
  <si>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</si>
  <si>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</si>
  <si>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</si>
  <si>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</si>
  <si>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</si>
  <si>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</si>
  <si>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</si>
  <si>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</si>
  <si>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</si>
  <si>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</si>
  <si>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</si>
  <si>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</si>
  <si>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</si>
  <si>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</si>
  <si>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</si>
  <si>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</si>
  <si>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</si>
  <si>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</si>
  <si>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</si>
  <si>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</si>
  <si>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</si>
  <si>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</si>
  <si>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</si>
  <si>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</si>
  <si>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</si>
  <si>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</si>
  <si>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</si>
  <si>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</si>
  <si>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</si>
  <si>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</si>
  <si>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</si>
  <si>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</si>
  <si>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</si>
  <si>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</si>
  <si>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</si>
  <si>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</si>
  <si>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</si>
  <si>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</si>
  <si>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</si>
  <si>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</si>
  <si>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</si>
  <si>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</si>
  <si>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</si>
  <si>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</si>
  <si>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</si>
  <si>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</si>
  <si>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</si>
  <si>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</si>
  <si>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</si>
  <si>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</si>
  <si>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</si>
  <si>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</si>
  <si>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</si>
  <si>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</si>
  <si>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</si>
  <si>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</si>
  <si>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</si>
  <si>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</si>
  <si>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</si>
  <si>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</si>
  <si>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</si>
  <si>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</si>
  <si>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</si>
  <si>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</si>
  <si>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</si>
  <si>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</si>
  <si>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</si>
  <si>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</si>
  <si>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</si>
  <si>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</si>
  <si>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</si>
  <si>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</si>
  <si>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</si>
  <si>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</si>
  <si>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</si>
  <si>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</si>
  <si>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</si>
  <si>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</si>
  <si>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</si>
  <si>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</si>
  <si>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</si>
  <si>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</si>
  <si>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</si>
  <si>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</si>
  <si>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</si>
  <si>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</si>
  <si>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</si>
  <si>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</si>
  <si>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</si>
  <si>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</si>
  <si>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</si>
  <si>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</si>
  <si>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</si>
  <si>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</si>
  <si>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</si>
  <si>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</si>
  <si>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</si>
  <si>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</si>
  <si>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</si>
  <si>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</si>
  <si>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</si>
  <si>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</si>
  <si>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</si>
  <si>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</si>
  <si>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</si>
  <si>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</si>
  <si>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</si>
  <si>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</si>
  <si>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</si>
  <si>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</si>
  <si>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</si>
  <si>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</si>
  <si>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</si>
  <si>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</si>
  <si>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</si>
  <si>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</si>
  <si>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</si>
  <si>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</si>
  <si>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</si>
  <si>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</si>
  <si>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</si>
  <si>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</si>
  <si>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</si>
  <si>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</si>
  <si>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</si>
  <si>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</si>
  <si>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</si>
  <si>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</si>
  <si>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</si>
  <si>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</si>
  <si>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</si>
  <si>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</si>
  <si>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</si>
  <si>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</si>
  <si>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</si>
  <si>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</si>
  <si>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</si>
  <si>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</si>
  <si>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</si>
  <si>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</si>
  <si>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</si>
  <si>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</si>
  <si>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</si>
  <si>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</si>
  <si>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</si>
  <si>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</si>
  <si>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</si>
  <si>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</si>
  <si>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</si>
  <si>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</si>
  <si>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</si>
  <si>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</si>
  <si>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</si>
  <si>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</si>
  <si>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</si>
  <si>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</si>
  <si>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</si>
  <si>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</si>
  <si>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</si>
  <si>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</si>
  <si>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</si>
  <si>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</si>
  <si>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</si>
  <si>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</si>
  <si>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</si>
  <si>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</si>
  <si>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</si>
  <si>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</si>
  <si>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</si>
  <si>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</si>
  <si>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</si>
  <si>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</si>
  <si>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</si>
  <si>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</si>
  <si>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</si>
  <si>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</si>
  <si>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</si>
  <si>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</si>
  <si>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</si>
  <si>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</si>
  <si>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</si>
  <si>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</si>
  <si>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</si>
  <si>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</si>
  <si>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</si>
  <si>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</si>
  <si>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</si>
  <si>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</si>
  <si>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</si>
  <si>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</si>
  <si>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</si>
  <si>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</si>
  <si>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</si>
  <si>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</si>
  <si>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</si>
  <si>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</si>
  <si>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</si>
  <si>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</si>
  <si>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</si>
  <si>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</si>
  <si>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</si>
  <si>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</si>
  <si>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</si>
  <si>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</si>
  <si>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</si>
  <si>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</si>
  <si>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</si>
  <si>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</si>
  <si>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</si>
  <si>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</si>
  <si>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</si>
  <si>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</si>
  <si>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</si>
  <si>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</si>
  <si>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</si>
  <si>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</si>
  <si>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</si>
  <si>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</si>
  <si>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</si>
  <si>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</si>
  <si>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</si>
  <si>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</si>
  <si>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</si>
  <si>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</si>
  <si>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</si>
  <si>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</si>
  <si>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</si>
  <si>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</si>
  <si>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</si>
  <si>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</si>
  <si>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</si>
  <si>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</si>
  <si>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</si>
  <si>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</si>
  <si>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</si>
  <si>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</si>
  <si>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</si>
  <si>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</si>
  <si>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</si>
  <si>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</si>
  <si>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</si>
  <si>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</si>
  <si>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</si>
  <si>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</si>
  <si>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</si>
  <si>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</si>
  <si>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</si>
  <si>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</si>
  <si>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</si>
  <si>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</si>
  <si>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</si>
  <si>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</si>
  <si>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</si>
  <si>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</si>
  <si>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</si>
  <si>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</si>
  <si>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</si>
  <si>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</si>
  <si>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</si>
  <si>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</si>
  <si>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</si>
  <si>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</si>
  <si>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</si>
  <si>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</si>
  <si>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</si>
  <si>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</si>
  <si>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</si>
  <si>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</si>
  <si>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</si>
  <si>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</si>
  <si>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</si>
  <si>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</si>
  <si>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</si>
  <si>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</si>
  <si>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</si>
  <si>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</si>
  <si>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</si>
  <si>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</si>
  <si>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</si>
  <si>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</si>
  <si>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</si>
  <si>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</si>
  <si>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</si>
  <si>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</si>
  <si>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</si>
  <si>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</si>
  <si>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</si>
  <si>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</si>
  <si>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</si>
  <si>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</si>
  <si>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</si>
  <si>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</si>
  <si>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</si>
  <si>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</si>
  <si>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</si>
  <si>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</si>
  <si>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</si>
  <si>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</si>
  <si>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</si>
  <si>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</si>
  <si>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</si>
  <si>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</si>
  <si>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</si>
  <si>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</si>
  <si>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</si>
  <si>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</si>
  <si>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</si>
  <si>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</si>
  <si>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</si>
  <si>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</si>
  <si>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</si>
  <si>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</si>
  <si>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</si>
  <si>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</si>
  <si>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</si>
  <si>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</si>
  <si>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</si>
  <si>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</si>
  <si>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</si>
  <si>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</si>
  <si>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</si>
  <si>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</si>
  <si>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</si>
  <si>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</si>
  <si>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</si>
  <si>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</si>
  <si>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</si>
  <si>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</si>
  <si>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</si>
  <si>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</si>
  <si>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</si>
  <si>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</si>
  <si>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</si>
  <si>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</si>
  <si>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</si>
  <si>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</si>
  <si>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</si>
  <si>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</si>
  <si>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</si>
  <si>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</si>
  <si>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</si>
  <si>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</si>
  <si>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</si>
  <si>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</si>
  <si>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</si>
  <si>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</si>
  <si>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</si>
  <si>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</si>
  <si>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</si>
  <si>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</si>
  <si>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</si>
  <si>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</si>
  <si>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</si>
  <si>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</si>
  <si>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</si>
  <si>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</si>
  <si>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</si>
  <si>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</si>
  <si>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</si>
  <si>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</si>
  <si>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</si>
  <si>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</si>
  <si>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</si>
  <si>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</si>
  <si>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</si>
  <si>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</si>
  <si>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</si>
  <si>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</si>
  <si>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</si>
  <si>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</si>
  <si>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</si>
  <si>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</si>
  <si>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</si>
  <si>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</si>
  <si>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</si>
  <si>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</si>
  <si>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</si>
  <si>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</si>
  <si>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</si>
  <si>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</si>
  <si>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</si>
  <si>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</si>
  <si>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</si>
  <si>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</si>
  <si>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</si>
  <si>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</si>
  <si>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</si>
  <si>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</si>
  <si>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</si>
  <si>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</si>
  <si>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</si>
  <si>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</si>
  <si>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</si>
  <si>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</si>
  <si>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</si>
  <si>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</si>
  <si>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</si>
  <si>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</si>
  <si>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</si>
  <si>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</si>
  <si>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</si>
  <si>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</si>
  <si>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</si>
  <si>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</si>
  <si>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</si>
  <si>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</si>
  <si>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</si>
  <si>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</si>
  <si>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</si>
  <si>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</si>
  <si>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</si>
  <si>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</si>
  <si>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</si>
  <si>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</si>
  <si>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</si>
  <si>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</si>
  <si>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</si>
  <si>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</si>
  <si>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</si>
  <si>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</si>
  <si>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</si>
  <si>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</si>
  <si>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</si>
  <si>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</si>
  <si>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</si>
  <si>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</si>
  <si>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</si>
  <si>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</si>
  <si>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</si>
  <si>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</si>
  <si>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</si>
  <si>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</si>
  <si>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</si>
  <si>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</si>
  <si>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</si>
  <si>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</si>
  <si>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</si>
  <si>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</si>
  <si>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</si>
  <si>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</si>
  <si>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</si>
  <si>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</si>
  <si>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</si>
  <si>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</si>
  <si>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</si>
  <si>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</si>
  <si>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</si>
  <si>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</si>
  <si>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</si>
  <si>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</si>
  <si>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</si>
  <si>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</si>
  <si>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</si>
  <si>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</si>
  <si>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</si>
  <si>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</si>
  <si>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</si>
  <si>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</si>
  <si>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</si>
  <si>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</si>
  <si>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</si>
  <si>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</si>
  <si>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</si>
  <si>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</si>
  <si>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</si>
  <si>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</si>
  <si>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</si>
  <si>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</si>
  <si>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</si>
  <si>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</si>
  <si>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</si>
  <si>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</si>
  <si>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</si>
  <si>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</si>
  <si>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</si>
  <si>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</si>
  <si>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</si>
  <si>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</si>
  <si>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</si>
  <si>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</si>
  <si>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</si>
  <si>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</si>
  <si>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</si>
  <si>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</si>
  <si>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</si>
  <si>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</si>
  <si>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</si>
  <si>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</si>
  <si>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</si>
  <si>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</si>
  <si>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</si>
  <si>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</si>
  <si>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</si>
  <si>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</si>
  <si>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</si>
  <si>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</si>
  <si>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</si>
  <si>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</si>
  <si>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</si>
  <si>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</si>
  <si>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</si>
  <si>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</si>
  <si>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</si>
  <si>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</si>
  <si>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</si>
  <si>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</si>
  <si>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</si>
  <si>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</si>
  <si>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</si>
  <si>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</si>
  <si>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</si>
  <si>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</si>
  <si>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</si>
  <si>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</si>
  <si>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</si>
  <si>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</si>
  <si>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</si>
  <si>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</si>
  <si>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</si>
  <si>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</si>
  <si>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</si>
  <si>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</si>
  <si>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</si>
  <si>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</si>
  <si>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</si>
  <si>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</si>
  <si>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</si>
  <si>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</si>
  <si>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</si>
  <si>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</si>
  <si>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</si>
  <si>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</si>
  <si>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</si>
  <si>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</si>
  <si>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</si>
  <si>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</si>
  <si>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</si>
  <si>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</si>
  <si>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</si>
  <si>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</si>
  <si>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</si>
  <si>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</si>
  <si>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</si>
  <si>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</si>
  <si>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</si>
  <si>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</si>
  <si>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</si>
  <si>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</si>
  <si>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</si>
  <si>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</si>
  <si>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</si>
  <si>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</si>
  <si>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</si>
  <si>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</si>
  <si>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</si>
  <si>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</si>
  <si>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</si>
  <si>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</si>
  <si>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</si>
  <si>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</si>
  <si>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</si>
  <si>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</si>
  <si>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</si>
  <si>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</si>
  <si>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</si>
  <si>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</si>
  <si>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</si>
  <si>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</si>
  <si>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</si>
  <si>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</si>
  <si>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</si>
  <si>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</si>
  <si>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</si>
  <si>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</si>
  <si>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</si>
  <si>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</si>
  <si>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</si>
  <si>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</si>
  <si>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</si>
  <si>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</si>
  <si>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</si>
  <si>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</si>
  <si>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</si>
  <si>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</si>
  <si>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</si>
  <si>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</si>
  <si>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</si>
  <si>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</si>
  <si>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</si>
  <si>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</si>
  <si>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</si>
  <si>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</si>
  <si>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</si>
  <si>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</si>
  <si>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</si>
  <si>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</si>
  <si>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</si>
  <si>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</si>
  <si>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</si>
  <si>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</si>
  <si>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</si>
  <si>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</si>
  <si>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</si>
  <si>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</si>
  <si>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</si>
  <si>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</si>
  <si>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</si>
  <si>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</si>
  <si>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</si>
  <si>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</si>
  <si>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</si>
  <si>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</si>
  <si>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</si>
  <si>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</si>
  <si>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</si>
  <si>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</si>
  <si>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</si>
  <si>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</si>
  <si>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</si>
  <si>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</si>
  <si>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</si>
  <si>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</si>
  <si>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</si>
  <si>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</si>
  <si>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</si>
  <si>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</si>
  <si>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</si>
  <si>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</si>
  <si>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</si>
  <si>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</si>
  <si>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</si>
  <si>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</si>
  <si>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</si>
  <si>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</si>
  <si>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</si>
  <si>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</si>
  <si>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</si>
  <si>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</si>
  <si>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</si>
  <si>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</si>
  <si>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</si>
  <si>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</si>
  <si>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</si>
  <si>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</si>
  <si>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</si>
  <si>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</si>
  <si>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</si>
  <si>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</si>
  <si>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</si>
  <si>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</si>
  <si>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</si>
  <si>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</si>
  <si>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</si>
  <si>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</si>
  <si>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</si>
  <si>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</si>
  <si>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</si>
  <si>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</si>
  <si>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</si>
  <si>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</si>
  <si>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</si>
  <si>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</si>
  <si>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</si>
  <si>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</si>
  <si>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</si>
  <si>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</si>
  <si>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</si>
  <si>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</si>
  <si>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</si>
  <si>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</si>
  <si>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</si>
  <si>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</si>
  <si>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</si>
  <si>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</si>
  <si>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</si>
  <si>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</si>
  <si>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</si>
  <si>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</si>
  <si>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</si>
  <si>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</si>
  <si>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</si>
  <si>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</si>
  <si>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</si>
  <si>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</si>
  <si>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</si>
  <si>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</si>
  <si>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</si>
  <si>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</si>
  <si>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</si>
  <si>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</si>
  <si>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</si>
  <si>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</si>
  <si>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</si>
  <si>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</si>
  <si>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</si>
  <si>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</si>
  <si>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</si>
  <si>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</si>
  <si>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</si>
  <si>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</si>
  <si>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</si>
  <si>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</si>
  <si>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</si>
  <si>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</si>
  <si>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</si>
  <si>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</si>
  <si>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</si>
  <si>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</si>
  <si>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</si>
  <si>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</si>
  <si>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</si>
  <si>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</si>
  <si>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</si>
  <si>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</si>
  <si>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</si>
  <si>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</si>
  <si>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</si>
  <si>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</si>
  <si>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</si>
  <si>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</si>
  <si>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</si>
  <si>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</si>
  <si>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</si>
  <si>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</si>
  <si>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</si>
  <si>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</si>
  <si>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</si>
  <si>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</si>
  <si>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</si>
  <si>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</si>
  <si>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</si>
  <si>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</si>
  <si>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</si>
  <si>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</si>
  <si>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</si>
  <si>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</si>
  <si>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</si>
  <si>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</si>
  <si>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</si>
  <si>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</si>
  <si>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</si>
  <si>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</si>
  <si>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</si>
  <si>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</si>
  <si>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</si>
  <si>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</si>
  <si>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</si>
  <si>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</si>
  <si>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</si>
  <si>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</si>
  <si>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</si>
  <si>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</si>
  <si>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</si>
  <si>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</si>
  <si>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</si>
  <si>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</si>
  <si>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</si>
  <si>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</si>
  <si>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</si>
  <si>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</si>
  <si>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</si>
  <si>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</si>
  <si>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</si>
  <si>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</si>
  <si>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</si>
  <si>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</si>
  <si>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</si>
  <si>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</si>
  <si>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</si>
  <si>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</si>
  <si>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</si>
  <si>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</si>
  <si>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</si>
  <si>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</si>
  <si>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</si>
  <si>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</si>
  <si>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</si>
  <si>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</si>
  <si>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</si>
  <si>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</si>
  <si>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</si>
  <si>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</si>
  <si>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</si>
  <si>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</si>
  <si>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</si>
  <si>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</si>
  <si>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</si>
  <si>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</si>
  <si>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</si>
  <si>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</si>
  <si>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</si>
  <si>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</si>
  <si>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</si>
  <si>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</si>
  <si>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</si>
  <si>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</si>
  <si>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</si>
  <si>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</si>
  <si>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</si>
  <si>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</si>
  <si>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</si>
  <si>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</si>
  <si>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</si>
  <si>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</si>
  <si>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</si>
  <si>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</si>
  <si>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</si>
  <si>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</si>
  <si>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</si>
  <si>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</si>
  <si>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</si>
  <si>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</si>
  <si>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</si>
  <si>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</si>
  <si>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</si>
  <si>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</si>
  <si>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</si>
  <si>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</si>
  <si>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</si>
  <si>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</si>
  <si>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</si>
  <si>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</si>
  <si>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</si>
  <si>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</si>
  <si>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</si>
  <si>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</si>
  <si>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</si>
  <si>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</si>
  <si>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</si>
  <si>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</si>
  <si>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</si>
  <si>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</si>
  <si>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</si>
  <si>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</si>
  <si>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</si>
  <si>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</si>
  <si>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</si>
  <si>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</si>
  <si>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</si>
  <si>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</si>
  <si>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</si>
  <si>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</si>
  <si>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</si>
  <si>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</si>
  <si>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</si>
  <si>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</si>
  <si>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</si>
  <si>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</si>
  <si>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</si>
  <si>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</si>
  <si>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</si>
  <si>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</si>
  <si>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</si>
  <si>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</si>
  <si>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</si>
  <si>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</si>
  <si>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</si>
  <si>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</si>
  <si>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</si>
  <si>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</si>
  <si>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</si>
  <si>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</si>
  <si>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</si>
  <si>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</si>
  <si>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</si>
  <si>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</si>
  <si>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</si>
  <si>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</si>
  <si>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</si>
  <si>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</si>
  <si>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</si>
  <si>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</si>
  <si>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</si>
  <si>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</si>
  <si>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</si>
  <si>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</si>
  <si>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</si>
  <si>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</si>
  <si>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</si>
  <si>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</si>
  <si>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</si>
  <si>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</si>
  <si>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</si>
  <si>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</si>
  <si>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</si>
  <si>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</si>
  <si>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</si>
  <si>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</si>
  <si>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</si>
  <si>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</si>
  <si>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</si>
  <si>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</si>
  <si>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</si>
  <si>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</si>
  <si>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</si>
  <si>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</si>
  <si>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</si>
  <si>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</si>
  <si>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</si>
  <si>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</si>
  <si>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</si>
  <si>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</si>
  <si>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</si>
  <si>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</si>
  <si>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</si>
  <si>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</si>
  <si>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</si>
  <si>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</si>
  <si>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</si>
  <si>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</si>
  <si>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</si>
  <si>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</si>
  <si>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</si>
  <si>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</si>
  <si>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</si>
  <si>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</si>
  <si>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</si>
  <si>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</si>
  <si>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</si>
  <si>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</si>
  <si>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</si>
  <si>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</si>
  <si>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</si>
  <si>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</si>
  <si>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</si>
  <si>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</si>
  <si>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</si>
  <si>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</si>
  <si>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</si>
  <si>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</si>
  <si>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</si>
  <si>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</si>
  <si>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</si>
  <si>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</si>
  <si>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</si>
  <si>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</si>
  <si>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</si>
  <si>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</si>
  <si>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</si>
  <si>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</si>
  <si>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</si>
  <si>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</si>
  <si>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</si>
  <si>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</si>
  <si>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</si>
  <si>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</si>
  <si>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</si>
  <si>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</si>
  <si>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</si>
  <si>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</si>
  <si>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</si>
  <si>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</si>
  <si>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</si>
  <si>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</si>
  <si>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</si>
  <si>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</si>
  <si>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</si>
  <si>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</si>
  <si>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</si>
  <si>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</si>
  <si>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</si>
  <si>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</si>
  <si>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</si>
  <si>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</si>
  <si>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</si>
  <si>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</si>
  <si>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</si>
  <si>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</si>
  <si>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</si>
  <si>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</si>
  <si>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</si>
  <si>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</si>
  <si>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</si>
  <si>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</si>
  <si>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</si>
  <si>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</si>
  <si>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</si>
  <si>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</si>
  <si>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</si>
  <si>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</si>
  <si>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</si>
  <si>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</si>
  <si>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</si>
  <si>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</si>
  <si>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</si>
  <si>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</si>
  <si>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</si>
  <si>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</si>
  <si>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</si>
  <si>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</si>
  <si>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</si>
  <si>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</si>
  <si>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</si>
  <si>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</si>
  <si>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</si>
  <si>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</si>
  <si>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</si>
  <si>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</si>
  <si>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</si>
  <si>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</si>
  <si>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</si>
  <si>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</si>
  <si>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</si>
  <si>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</si>
  <si>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</si>
  <si>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</si>
  <si>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</si>
  <si>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</si>
  <si>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</si>
  <si>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</si>
  <si>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</si>
  <si>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</si>
  <si>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</si>
  <si>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</si>
  <si>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</si>
  <si>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</si>
  <si>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</si>
  <si>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</si>
  <si>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</si>
  <si>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</si>
  <si>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</si>
  <si>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</si>
  <si>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</si>
  <si>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</si>
  <si>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</si>
  <si>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</si>
  <si>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</si>
  <si>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</si>
  <si>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</si>
  <si>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</si>
  <si>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</si>
  <si>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</si>
  <si>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</si>
  <si>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</si>
  <si>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</si>
  <si>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</si>
  <si>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</si>
  <si>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</si>
  <si>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</si>
  <si>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</si>
  <si>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</si>
  <si>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</si>
  <si>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</si>
  <si>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</si>
  <si>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</si>
  <si>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</si>
  <si>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</si>
  <si>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</si>
  <si>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</si>
  <si>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</si>
  <si>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</si>
  <si>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</si>
  <si>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</si>
  <si>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</si>
  <si>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</si>
  <si>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</si>
  <si>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</si>
  <si>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</si>
  <si>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</si>
  <si>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</si>
  <si>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</si>
  <si>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</si>
  <si>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</si>
  <si>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</si>
  <si>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</si>
  <si>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</si>
  <si>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</si>
  <si>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</si>
  <si>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</si>
  <si>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</si>
  <si>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</si>
  <si>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</si>
  <si>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</si>
  <si>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</si>
  <si>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</si>
  <si>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</si>
  <si>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</si>
  <si>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</si>
  <si>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</si>
  <si>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</si>
  <si>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</si>
  <si>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</si>
  <si>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</si>
  <si>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</si>
  <si>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</si>
  <si>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</si>
  <si>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</si>
  <si>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</si>
  <si>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</si>
  <si>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</si>
  <si>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</si>
  <si>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</si>
  <si>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</si>
  <si>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</si>
  <si>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</si>
  <si>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</si>
  <si>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</si>
  <si>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</si>
  <si>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</si>
  <si>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</si>
  <si>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</si>
  <si>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</si>
  <si>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</si>
  <si>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</si>
  <si>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</si>
  <si>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</si>
  <si>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</si>
  <si>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</si>
  <si>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</si>
  <si>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</si>
  <si>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</si>
  <si>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</si>
  <si>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</si>
  <si>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</si>
  <si>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</si>
  <si>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</si>
  <si>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</si>
  <si>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</si>
  <si>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</si>
  <si>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</si>
  <si>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</si>
  <si>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</si>
  <si>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</si>
  <si>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</si>
  <si>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</si>
  <si>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</si>
  <si>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</si>
  <si>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</si>
  <si>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</si>
  <si>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</si>
  <si>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</si>
  <si>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</si>
  <si>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</si>
  <si>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</si>
  <si>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</si>
  <si>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</si>
  <si>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</si>
  <si>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</si>
  <si>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</si>
  <si>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</si>
  <si>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</si>
  <si>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</si>
  <si>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</si>
  <si>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</si>
  <si>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</si>
  <si>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</si>
  <si>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</si>
  <si>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</si>
  <si>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</si>
  <si>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</si>
  <si>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</si>
  <si>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</si>
  <si>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</si>
  <si>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</si>
  <si>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</si>
  <si>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</si>
  <si>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</si>
  <si>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</si>
  <si>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</si>
  <si>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</si>
  <si>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</si>
  <si>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</si>
  <si>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</si>
  <si>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</si>
  <si>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</si>
  <si>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</si>
  <si>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</si>
  <si>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</si>
  <si>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</si>
  <si>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</si>
  <si>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</si>
  <si>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</si>
  <si>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</si>
  <si>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</si>
  <si>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</si>
  <si>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</si>
  <si>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</si>
  <si>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</si>
  <si>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</si>
  <si>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</si>
  <si>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</si>
  <si>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</si>
  <si>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</si>
  <si>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</si>
  <si>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</si>
  <si>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</si>
  <si>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</si>
  <si>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</si>
  <si>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</si>
  <si>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</si>
  <si>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</si>
  <si>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</si>
  <si>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</si>
  <si>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</si>
  <si>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</si>
  <si>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</si>
  <si>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</si>
  <si>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</si>
  <si>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</si>
  <si>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</si>
  <si>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</si>
  <si>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</si>
  <si>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</si>
  <si>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</si>
  <si>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</si>
  <si>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</si>
  <si>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</si>
  <si>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</si>
  <si>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</si>
  <si>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</si>
  <si>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</si>
  <si>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</si>
  <si>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</si>
  <si>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</si>
  <si>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</si>
  <si>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</si>
  <si>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</si>
  <si>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</si>
  <si>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</si>
  <si>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</si>
  <si>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</si>
  <si>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</si>
  <si>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</si>
  <si>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</si>
  <si>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</si>
  <si>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</si>
  <si>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</si>
  <si>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</si>
  <si>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</si>
  <si>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</si>
  <si>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</si>
  <si>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</si>
  <si>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</si>
  <si>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</si>
  <si>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</si>
  <si>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</si>
  <si>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</si>
  <si>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</si>
  <si>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</si>
  <si>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</si>
  <si>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</si>
  <si>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</si>
  <si>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</si>
  <si>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</si>
  <si>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</si>
  <si>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</si>
  <si>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</si>
  <si>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</si>
  <si>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</si>
  <si>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</si>
  <si>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</si>
  <si>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</si>
  <si>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</si>
  <si>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</si>
  <si>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</si>
  <si>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</si>
  <si>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</si>
  <si>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</si>
  <si>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</si>
  <si>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</si>
  <si>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</si>
  <si>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</si>
  <si>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</si>
  <si>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</si>
  <si>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</si>
  <si>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</si>
  <si>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</si>
  <si>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</si>
  <si>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</si>
  <si>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</si>
  <si>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</si>
  <si>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</si>
  <si>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</si>
  <si>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</si>
  <si>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</si>
  <si>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</si>
  <si>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</si>
  <si>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</si>
  <si>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</si>
  <si>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</si>
  <si>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</si>
  <si>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</si>
  <si>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</si>
  <si>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</si>
  <si>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</si>
  <si>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</si>
  <si>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</si>
  <si>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</si>
  <si>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</si>
  <si>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</si>
  <si>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</si>
  <si>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</si>
  <si>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</si>
  <si>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</si>
  <si>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</si>
  <si>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</si>
  <si>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</si>
  <si>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</si>
  <si>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</si>
  <si>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</si>
  <si>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</si>
  <si>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</si>
  <si>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</si>
  <si>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</si>
  <si>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</si>
  <si>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</si>
  <si>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</si>
  <si>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</si>
  <si>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</si>
  <si>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</si>
  <si>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</si>
  <si>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</si>
  <si>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</si>
  <si>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</si>
  <si>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</si>
  <si>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</si>
  <si>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</si>
  <si>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</si>
  <si>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</si>
  <si>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</si>
  <si>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</si>
  <si>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</si>
  <si>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</si>
  <si>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</si>
  <si>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</si>
  <si>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</si>
  <si>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</si>
  <si>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</si>
  <si>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</si>
  <si>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</si>
  <si>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</si>
  <si>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</si>
  <si>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</si>
  <si>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</si>
  <si>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</si>
  <si>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</si>
  <si>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</si>
  <si>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</si>
  <si>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</si>
  <si>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</si>
  <si>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</si>
  <si>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</si>
  <si>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</si>
  <si>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</si>
  <si>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</si>
  <si>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</si>
  <si>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</si>
  <si>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</si>
  <si>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</si>
  <si>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</si>
  <si>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</si>
  <si>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</si>
  <si>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</si>
  <si>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</si>
  <si>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</si>
  <si>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</si>
  <si>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</si>
  <si>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</si>
  <si>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</si>
  <si>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</si>
  <si>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</si>
  <si>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</si>
  <si>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</si>
  <si>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</si>
  <si>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</si>
  <si>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</si>
  <si>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</si>
  <si>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</si>
  <si>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</si>
  <si>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</si>
  <si>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</si>
  <si>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</si>
  <si>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</si>
  <si>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</si>
  <si>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</si>
  <si>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</si>
  <si>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</si>
  <si>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</si>
  <si>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</si>
  <si>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</si>
  <si>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</si>
  <si>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</si>
  <si>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</si>
  <si>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</si>
  <si>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</si>
  <si>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</si>
  <si>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</si>
  <si>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</si>
  <si>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</si>
  <si>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</si>
  <si>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</si>
  <si>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</si>
  <si>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</si>
  <si>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</si>
  <si>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</si>
  <si>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</si>
  <si>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</si>
  <si>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</si>
  <si>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</si>
  <si>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</si>
  <si>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</si>
  <si>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</si>
  <si>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</si>
  <si>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</si>
  <si>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</si>
  <si>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</si>
  <si>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</si>
  <si>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</si>
  <si>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</si>
  <si>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</si>
  <si>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</si>
  <si>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</si>
  <si>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</si>
  <si>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</si>
  <si>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</si>
  <si>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</si>
  <si>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</si>
  <si>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</si>
  <si>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</si>
  <si>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</si>
  <si>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</si>
  <si>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</si>
  <si>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</si>
  <si>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</si>
  <si>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</si>
  <si>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</si>
  <si>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</si>
  <si>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</si>
  <si>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</si>
  <si>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</si>
  <si>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</si>
  <si>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</si>
  <si>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</si>
  <si>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</si>
  <si>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</si>
  <si>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</si>
  <si>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</si>
  <si>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</si>
  <si>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</si>
  <si>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</si>
  <si>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</si>
  <si>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</si>
  <si>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</si>
  <si>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</si>
  <si>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</si>
  <si>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</si>
  <si>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</si>
  <si>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</si>
  <si>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</si>
  <si>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</si>
  <si>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</si>
  <si>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</si>
  <si>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</si>
  <si>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</si>
  <si>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</si>
  <si>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</si>
  <si>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</si>
  <si>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</si>
  <si>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</si>
  <si>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</si>
  <si>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</si>
  <si>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</si>
  <si>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</si>
  <si>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</si>
  <si>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</si>
  <si>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</si>
  <si>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</si>
  <si>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</si>
  <si>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</si>
  <si>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</si>
  <si>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</si>
  <si>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</si>
  <si>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</si>
  <si>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</si>
  <si>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</si>
  <si>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</si>
  <si>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</si>
  <si>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</si>
  <si>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</si>
  <si>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</si>
  <si>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</si>
  <si>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</si>
  <si>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</si>
  <si>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</si>
  <si>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</si>
  <si>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</si>
  <si>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</si>
  <si>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</si>
  <si>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</si>
  <si>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</si>
  <si>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</si>
  <si>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</si>
  <si>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</si>
  <si>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</si>
  <si>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</si>
  <si>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</si>
  <si>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</si>
  <si>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</si>
  <si>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</si>
  <si>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</si>
  <si>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</si>
  <si>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</si>
  <si>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</si>
  <si>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</si>
  <si>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</si>
  <si>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</si>
  <si>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</si>
  <si>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</si>
  <si>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</si>
  <si>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</si>
  <si>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</si>
  <si>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</si>
  <si>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</si>
  <si>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</si>
  <si>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</si>
  <si>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</si>
  <si>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</si>
  <si>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</si>
  <si>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</si>
  <si>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</si>
  <si>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</si>
  <si>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</si>
  <si>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</si>
  <si>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</si>
  <si>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</si>
  <si>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</si>
  <si>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</si>
  <si>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</si>
  <si>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</si>
  <si>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</si>
  <si>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</si>
  <si>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</si>
  <si>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</si>
  <si>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</si>
  <si>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</si>
  <si>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</si>
  <si>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</si>
  <si>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</si>
  <si>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</si>
  <si>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</si>
  <si>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</si>
  <si>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</si>
  <si>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</si>
  <si>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</si>
  <si>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</si>
  <si>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</si>
  <si>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</si>
  <si>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</si>
  <si>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</si>
  <si>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</si>
  <si>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</si>
  <si>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</si>
  <si>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</si>
  <si>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</si>
  <si>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</si>
  <si>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</si>
  <si>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</si>
  <si>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</si>
  <si>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</si>
  <si>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</si>
  <si>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</si>
  <si>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</si>
  <si>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</si>
  <si>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</si>
  <si>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</si>
  <si>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</si>
  <si>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</si>
  <si>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</si>
  <si>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</si>
  <si>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</si>
  <si>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</si>
  <si>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</si>
  <si>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</si>
  <si>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</si>
  <si>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</si>
  <si>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</si>
  <si>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</si>
  <si>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</si>
  <si>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</si>
  <si>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</si>
  <si>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</si>
  <si>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</si>
  <si>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</si>
  <si>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</si>
  <si>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</si>
  <si>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</si>
  <si>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</si>
  <si>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</si>
  <si>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</si>
  <si>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</si>
  <si>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</si>
  <si>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</si>
  <si>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</si>
  <si>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</si>
  <si>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</si>
  <si>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</si>
  <si>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</si>
  <si>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</si>
  <si>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</si>
  <si>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</si>
  <si>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</si>
  <si>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</si>
  <si>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</si>
  <si>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</si>
  <si>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</si>
  <si>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</si>
  <si>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</si>
  <si>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</si>
  <si>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</si>
  <si>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</si>
  <si>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</si>
  <si>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</si>
  <si>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</si>
  <si>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</si>
  <si>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</si>
  <si>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</si>
  <si>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</si>
  <si>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</si>
  <si>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</si>
  <si>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</si>
  <si>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</si>
  <si>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</si>
  <si>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</si>
  <si>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</si>
  <si>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</si>
  <si>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</si>
  <si>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</si>
  <si>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</si>
  <si>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</si>
  <si>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</si>
  <si>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</si>
  <si>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</si>
  <si>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</si>
  <si>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</si>
  <si>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</si>
  <si>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</si>
  <si>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</si>
  <si>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</si>
  <si>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</si>
  <si>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</si>
  <si>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</si>
  <si>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</si>
  <si>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</si>
  <si>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</si>
  <si>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</si>
  <si>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</si>
  <si>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</si>
  <si>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</si>
  <si>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</si>
  <si>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</si>
  <si>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</si>
  <si>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</si>
  <si>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</si>
  <si>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</si>
  <si>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</si>
  <si>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</si>
  <si>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</si>
  <si>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</si>
  <si>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</si>
  <si>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</si>
  <si>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</si>
  <si>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</si>
  <si>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</si>
  <si>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</si>
  <si>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</si>
  <si>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</si>
  <si>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</si>
  <si>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</si>
  <si>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</si>
  <si>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</si>
  <si>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</si>
  <si>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</si>
  <si>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</si>
  <si>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</si>
  <si>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</si>
  <si>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</si>
  <si>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</si>
  <si>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</si>
  <si>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</si>
  <si>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</si>
  <si>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</si>
  <si>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</si>
  <si>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</si>
  <si>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</si>
  <si>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</si>
  <si>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</si>
  <si>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</si>
  <si>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</si>
  <si>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</si>
  <si>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</si>
  <si>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</si>
  <si>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</si>
  <si>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</si>
  <si>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</si>
  <si>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</si>
  <si>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</si>
  <si>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</si>
  <si>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</si>
  <si>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</si>
  <si>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</si>
  <si>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</si>
  <si>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</si>
  <si>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</si>
  <si>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</si>
  <si>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</si>
  <si>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</si>
  <si>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</si>
  <si>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</si>
  <si>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</si>
  <si>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</si>
  <si>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</si>
  <si>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</si>
  <si>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</si>
  <si>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</si>
  <si>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</si>
  <si>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</si>
  <si>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</si>
  <si>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</si>
  <si>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</si>
  <si>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</si>
  <si>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</si>
  <si>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</si>
  <si>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</si>
  <si>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</si>
  <si>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</si>
  <si>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</si>
  <si>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</si>
  <si>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</si>
  <si>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</si>
  <si>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</si>
  <si>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</si>
  <si>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</si>
  <si>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</si>
  <si>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</si>
  <si>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</si>
  <si>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</si>
  <si>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</si>
  <si>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</si>
  <si>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</si>
  <si>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</si>
  <si>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</si>
  <si>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</si>
  <si>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</si>
  <si>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</si>
  <si>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</si>
  <si>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</si>
  <si>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</si>
  <si>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</si>
  <si>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</si>
  <si>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</si>
  <si>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</si>
  <si>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</si>
  <si>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</si>
  <si>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</si>
  <si>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</si>
  <si>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</si>
  <si>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</si>
  <si>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</si>
  <si>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</si>
  <si>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</si>
  <si>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</si>
  <si>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</si>
  <si>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</si>
  <si>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</si>
  <si>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</si>
  <si>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</si>
  <si>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</si>
  <si>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</si>
  <si>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</si>
  <si>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</si>
  <si>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</si>
  <si>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</si>
  <si>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</si>
  <si>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</si>
  <si>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</si>
  <si>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</si>
  <si>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</si>
  <si>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</si>
  <si>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</si>
  <si>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</si>
  <si>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</si>
  <si>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</si>
  <si>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</si>
  <si>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</si>
  <si>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</si>
  <si>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</si>
  <si>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</si>
  <si>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</si>
  <si>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</si>
  <si>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</si>
  <si>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</si>
  <si>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</si>
  <si>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</si>
  <si>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</si>
  <si>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</si>
  <si>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</si>
  <si>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</si>
  <si>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</si>
  <si>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</si>
  <si>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</si>
  <si>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</si>
  <si>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</si>
  <si>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</si>
  <si>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</si>
  <si>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</si>
  <si>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</si>
  <si>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</si>
  <si>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</si>
  <si>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</si>
  <si>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</si>
  <si>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</si>
  <si>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</si>
  <si>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</si>
  <si>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</si>
  <si>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</si>
  <si>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</si>
  <si>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</si>
  <si>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</si>
  <si>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</si>
  <si>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</si>
  <si>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</si>
  <si>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</si>
  <si>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</si>
  <si>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</si>
  <si>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</si>
  <si>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</si>
  <si>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</si>
  <si>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</si>
  <si>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</si>
  <si>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</si>
  <si>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</si>
  <si>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</si>
  <si>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</si>
  <si>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</si>
  <si>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</si>
  <si>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</si>
  <si>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</si>
  <si>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</si>
  <si>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</si>
  <si>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</si>
  <si>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</si>
  <si>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</si>
  <si>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</si>
  <si>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</si>
  <si>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</si>
  <si>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</si>
  <si>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</si>
  <si>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</si>
  <si>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</si>
  <si>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</si>
  <si>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</si>
  <si>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</si>
  <si>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</si>
  <si>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</si>
  <si>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</si>
  <si>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</si>
  <si>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</si>
  <si>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</si>
  <si>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</si>
  <si>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</si>
  <si>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</si>
  <si>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</si>
  <si>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</si>
  <si>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</si>
  <si>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</si>
  <si>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</si>
  <si>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</si>
  <si>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</si>
  <si>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</si>
  <si>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</si>
  <si>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</si>
  <si>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</si>
  <si>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</si>
  <si>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</si>
  <si>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</si>
  <si>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</si>
  <si>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</si>
  <si>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</si>
  <si>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</si>
  <si>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</si>
  <si>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</si>
  <si>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</si>
  <si>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</si>
  <si>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</si>
  <si>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</si>
  <si>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</si>
  <si>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</si>
  <si>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</si>
  <si>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</si>
  <si>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</si>
  <si>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</si>
  <si>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</si>
  <si>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</si>
  <si>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</si>
  <si>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</si>
  <si>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</si>
  <si>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</si>
  <si>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</si>
  <si>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</si>
  <si>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</si>
  <si>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</si>
  <si>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</si>
  <si>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</si>
  <si>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</si>
  <si>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</si>
  <si>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</si>
  <si>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</si>
  <si>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</si>
  <si>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</si>
  <si>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</si>
  <si>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</si>
  <si>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</si>
  <si>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</si>
  <si>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</si>
  <si>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</si>
  <si>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</si>
  <si>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</si>
  <si>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</si>
  <si>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</si>
  <si>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</si>
  <si>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</si>
  <si>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</si>
  <si>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</si>
  <si>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</si>
  <si>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</si>
  <si>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</si>
  <si>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</si>
  <si>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</si>
  <si>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</si>
  <si>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</si>
  <si>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</si>
  <si>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</si>
  <si>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</si>
  <si>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</si>
  <si>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</si>
  <si>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</si>
  <si>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</si>
  <si>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</si>
  <si>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</si>
  <si>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</si>
  <si>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</si>
  <si>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</si>
  <si>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</si>
  <si>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</si>
  <si>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</si>
  <si>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</si>
  <si>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</si>
  <si>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</si>
  <si>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</si>
  <si>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</si>
  <si>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</si>
  <si>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</si>
  <si>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</si>
  <si>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</si>
  <si>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</si>
  <si>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</si>
  <si>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</si>
  <si>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</si>
  <si>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</si>
  <si>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</si>
  <si>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</si>
  <si>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</si>
  <si>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</si>
  <si>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</si>
  <si>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</si>
  <si>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</si>
  <si>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</si>
  <si>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</si>
  <si>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</si>
  <si>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</si>
  <si>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</si>
  <si>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</si>
  <si>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</si>
  <si>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</si>
  <si>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</si>
  <si>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</si>
  <si>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</si>
  <si>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</si>
  <si>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</si>
  <si>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</si>
  <si>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</si>
  <si>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</si>
  <si>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</si>
  <si>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</si>
  <si>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</si>
  <si>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</si>
  <si>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</si>
  <si>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</si>
  <si>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</si>
  <si>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</si>
  <si>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</si>
  <si>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</si>
  <si>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</si>
  <si>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</si>
  <si>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</si>
  <si>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</si>
  <si>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</si>
  <si>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</si>
  <si>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</si>
  <si>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</si>
  <si>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</si>
  <si>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</si>
  <si>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</si>
  <si>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</si>
  <si>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</si>
  <si>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</si>
  <si>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</si>
  <si>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</si>
  <si>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</si>
  <si>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</si>
  <si>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</si>
  <si>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</si>
  <si>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</si>
  <si>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</si>
  <si>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</si>
  <si>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</si>
  <si>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</si>
  <si>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</si>
  <si>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</si>
  <si>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</si>
  <si>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</si>
  <si>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</si>
  <si>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</si>
  <si>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</si>
  <si>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</si>
  <si>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</si>
  <si>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</si>
  <si>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</si>
  <si>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</si>
  <si>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</si>
  <si>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</si>
  <si>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</si>
  <si>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</si>
  <si>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</si>
  <si>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</si>
  <si>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</si>
  <si>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</si>
  <si>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</si>
  <si>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</si>
  <si>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</si>
  <si>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</si>
  <si>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</si>
  <si>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</si>
  <si>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</si>
  <si>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</si>
  <si>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</si>
  <si>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</si>
  <si>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</si>
  <si>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</si>
  <si>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</si>
  <si>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</si>
  <si>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</si>
  <si>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</si>
  <si>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</si>
  <si>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</si>
  <si>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</si>
  <si>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</si>
  <si>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</si>
  <si>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</si>
  <si>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</si>
  <si>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</si>
  <si>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</si>
  <si>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</si>
  <si>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</si>
  <si>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</si>
  <si>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</si>
  <si>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</si>
  <si>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</si>
  <si>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</si>
  <si>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</si>
  <si>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</si>
  <si>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</si>
  <si>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</si>
  <si>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</si>
  <si>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</si>
  <si>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</si>
  <si>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</si>
  <si>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</si>
  <si>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</si>
  <si>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</si>
  <si>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</si>
  <si>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</si>
  <si>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</si>
  <si>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</si>
  <si>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</si>
  <si>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</si>
  <si>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</si>
  <si>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</si>
  <si>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</si>
  <si>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</si>
  <si>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</si>
  <si>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</si>
  <si>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</si>
  <si>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</si>
  <si>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</si>
  <si>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</si>
  <si>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</si>
  <si>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</si>
  <si>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</si>
  <si>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</si>
  <si>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</si>
  <si>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</si>
  <si>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</si>
  <si>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</si>
  <si>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</si>
  <si>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</si>
  <si>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</si>
  <si>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</si>
  <si>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</si>
  <si>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</si>
  <si>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</si>
  <si>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</si>
  <si>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</si>
  <si>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</si>
  <si>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</si>
  <si>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</si>
  <si>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</si>
  <si>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</si>
  <si>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</si>
  <si>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</si>
  <si>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</si>
  <si>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</si>
  <si>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</si>
  <si>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</si>
  <si>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</si>
  <si>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</si>
  <si>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</si>
  <si>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</si>
  <si>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</si>
  <si>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</si>
  <si>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</si>
  <si>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</si>
  <si>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</si>
  <si>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</si>
  <si>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</si>
  <si>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</si>
  <si>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</si>
  <si>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</si>
  <si>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</si>
  <si>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</si>
  <si>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</si>
  <si>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</si>
  <si>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</si>
  <si>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</si>
  <si>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</si>
  <si>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</si>
  <si>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</si>
  <si>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</si>
  <si>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</si>
  <si>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</si>
  <si>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</si>
  <si>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</si>
  <si>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</si>
  <si>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</si>
  <si>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</si>
  <si>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</si>
  <si>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</si>
  <si>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</si>
  <si>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</si>
  <si>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</si>
  <si>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</si>
  <si>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</si>
  <si>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</si>
  <si>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</si>
  <si>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</si>
  <si>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</si>
  <si>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</si>
  <si>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</si>
  <si>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</si>
  <si>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</si>
  <si>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</si>
  <si>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</si>
  <si>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</si>
  <si>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</si>
  <si>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</si>
  <si>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</si>
  <si>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</si>
  <si>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</si>
  <si>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</si>
  <si>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</si>
  <si>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</si>
  <si>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</si>
  <si>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</si>
  <si>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</si>
  <si>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</si>
  <si>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</si>
  <si>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</si>
  <si>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</si>
  <si>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</si>
  <si>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</si>
  <si>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</si>
  <si>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</si>
  <si>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</si>
  <si>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</si>
  <si>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</si>
  <si>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</si>
  <si>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</si>
  <si>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</si>
  <si>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</si>
  <si>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</si>
  <si>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</si>
  <si>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</si>
  <si>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</si>
  <si>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</si>
  <si>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</si>
  <si>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</si>
  <si>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</si>
  <si>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</si>
  <si>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</si>
  <si>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</si>
  <si>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</si>
  <si>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</si>
  <si>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</si>
  <si>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</si>
  <si>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</si>
  <si>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</si>
  <si>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</si>
  <si>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</si>
  <si>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</si>
  <si>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</si>
  <si>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</si>
  <si>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</si>
  <si>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</si>
  <si>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</si>
  <si>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</si>
  <si>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</si>
  <si>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</si>
  <si>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</si>
  <si>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</si>
  <si>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</si>
  <si>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</si>
  <si>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</si>
  <si>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</si>
  <si>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</si>
  <si>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</si>
  <si>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</si>
  <si>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</si>
  <si>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</si>
  <si>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</si>
  <si>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</si>
  <si>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</si>
  <si>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</si>
  <si>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</si>
  <si>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</si>
  <si>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</si>
  <si>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</si>
  <si>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</si>
  <si>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</si>
  <si>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</si>
  <si>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</si>
  <si>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</si>
  <si>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</si>
  <si>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</si>
  <si>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</si>
  <si>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</si>
  <si>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</si>
  <si>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</si>
  <si>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</si>
  <si>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</si>
  <si>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</si>
  <si>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</si>
  <si>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</si>
  <si>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</si>
  <si>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</si>
  <si>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</si>
  <si>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</si>
  <si>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</si>
  <si>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</si>
  <si>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</si>
  <si>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</si>
  <si>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</si>
  <si>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</si>
  <si>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</si>
  <si>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</si>
  <si>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</si>
  <si>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</si>
  <si>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</si>
  <si>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</si>
  <si>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</si>
  <si>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</si>
  <si>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</si>
  <si>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</si>
  <si>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</si>
  <si>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</si>
  <si>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</si>
  <si>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</si>
  <si>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</si>
  <si>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</si>
  <si>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</si>
  <si>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</si>
  <si>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</si>
  <si>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</si>
  <si>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</si>
  <si>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</si>
  <si>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</si>
  <si>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</si>
  <si>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</si>
  <si>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</si>
  <si>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</si>
  <si>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</si>
  <si>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</si>
  <si>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</si>
  <si>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</si>
  <si>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</si>
  <si>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</si>
  <si>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</si>
  <si>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</si>
  <si>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</si>
  <si>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</si>
  <si>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</si>
  <si>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</si>
  <si>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</si>
  <si>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</si>
  <si>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</si>
  <si>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</si>
  <si>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</si>
  <si>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</si>
  <si>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</si>
  <si>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</si>
  <si>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</si>
  <si>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</si>
  <si>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</si>
  <si>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</si>
  <si>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</si>
  <si>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</si>
  <si>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</si>
  <si>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</si>
  <si>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</si>
  <si>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</si>
  <si>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</si>
  <si>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</si>
  <si>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</si>
  <si>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</si>
  <si>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</si>
  <si>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</si>
  <si>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</si>
  <si>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</si>
  <si>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</si>
  <si>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</si>
  <si>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</si>
  <si>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</si>
  <si>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</si>
  <si>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</si>
  <si>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</si>
  <si>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</si>
  <si>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</si>
  <si>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</si>
  <si>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</si>
  <si>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</si>
  <si>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</si>
  <si>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</si>
  <si>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</si>
  <si>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</si>
  <si>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</si>
  <si>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</si>
  <si>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</si>
  <si>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</si>
  <si>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</si>
  <si>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</si>
  <si>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</si>
  <si>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</si>
  <si>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</si>
  <si>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</si>
  <si>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</si>
  <si>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</si>
  <si>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</si>
  <si>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</si>
  <si>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</si>
  <si>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</si>
  <si>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</si>
  <si>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</si>
  <si>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</si>
  <si>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</si>
  <si>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</si>
  <si>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</si>
  <si>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</si>
  <si>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</si>
  <si>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</si>
  <si>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</si>
  <si>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</si>
  <si>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</si>
  <si>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</si>
  <si>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</si>
  <si>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</si>
  <si>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</si>
  <si>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</si>
  <si>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</si>
  <si>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</si>
  <si>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</si>
  <si>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</si>
  <si>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</si>
  <si>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</si>
  <si>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</si>
  <si>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</si>
  <si>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</si>
  <si>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</si>
  <si>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</si>
  <si>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</si>
  <si>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</si>
  <si>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</si>
  <si>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</si>
  <si>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</si>
  <si>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</si>
  <si>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</si>
  <si>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</si>
  <si>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</si>
  <si>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</si>
  <si>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</si>
  <si>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</si>
  <si>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</si>
  <si>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</si>
  <si>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</si>
  <si>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</si>
  <si>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</si>
  <si>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</si>
  <si>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</si>
  <si>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</si>
  <si>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</si>
  <si>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</si>
  <si>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</si>
  <si>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</si>
  <si>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</si>
  <si>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</si>
  <si>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</si>
  <si>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</si>
  <si>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</si>
  <si>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</si>
  <si>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</si>
  <si>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</si>
  <si>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</si>
  <si>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</si>
  <si>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</si>
  <si>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</si>
  <si>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</si>
  <si>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</si>
  <si>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</si>
  <si>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</si>
  <si>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</si>
  <si>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</si>
  <si>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</si>
  <si>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</si>
  <si>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</si>
  <si>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</si>
  <si>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</si>
  <si>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</si>
  <si>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</si>
  <si>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</si>
  <si>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</si>
  <si>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</si>
  <si>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</si>
  <si>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</si>
  <si>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</si>
  <si>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</si>
  <si>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</si>
  <si>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</si>
  <si>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</si>
  <si>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</si>
  <si>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</si>
  <si>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</si>
  <si>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</si>
  <si>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</si>
  <si>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</si>
  <si>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</si>
  <si>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</si>
  <si>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</si>
  <si>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</si>
  <si>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</si>
  <si>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</si>
  <si>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</si>
  <si>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</si>
  <si>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</si>
  <si>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</si>
  <si>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</si>
  <si>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</si>
  <si>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</si>
  <si>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</si>
  <si>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</si>
  <si>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</si>
  <si>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</si>
  <si>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</si>
  <si>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</si>
  <si>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</si>
  <si>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</si>
  <si>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</si>
  <si>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</si>
  <si>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</si>
  <si>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</si>
  <si>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</si>
  <si>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</si>
  <si>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</si>
  <si>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</si>
  <si>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</si>
  <si>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</si>
  <si>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</si>
  <si>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</si>
  <si>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</si>
  <si>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</si>
  <si>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</si>
  <si>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</si>
  <si>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</si>
  <si>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</si>
  <si>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</si>
  <si>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</si>
  <si>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</si>
  <si>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</si>
  <si>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</si>
  <si>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</si>
  <si>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</si>
  <si>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</si>
  <si>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</si>
  <si>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</si>
  <si>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</si>
  <si>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</si>
  <si>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</si>
  <si>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</si>
  <si>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</si>
  <si>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</si>
  <si>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</si>
  <si>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</si>
  <si>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</si>
  <si>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</si>
  <si>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</si>
  <si>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</si>
  <si>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</si>
  <si>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</si>
  <si>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</si>
  <si>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</si>
  <si>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</si>
  <si>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</si>
  <si>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</si>
  <si>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</si>
  <si>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</si>
  <si>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</si>
  <si>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</si>
  <si>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</si>
  <si>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</si>
  <si>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</si>
  <si>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</si>
  <si>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</si>
  <si>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</si>
  <si>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</si>
  <si>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</si>
  <si>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</si>
  <si>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</si>
  <si>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</si>
  <si>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</si>
  <si>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</si>
  <si>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</si>
  <si>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</si>
  <si>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</si>
  <si>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</si>
  <si>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</si>
  <si>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</si>
  <si>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</si>
  <si>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</si>
  <si>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</si>
  <si>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</si>
  <si>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</si>
  <si>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</si>
  <si>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</si>
  <si>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</si>
  <si>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</si>
  <si>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</si>
  <si>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</si>
  <si>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</si>
  <si>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</si>
  <si>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</si>
  <si>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</si>
  <si>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</si>
  <si>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</si>
  <si>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</si>
  <si>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</si>
  <si>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</si>
  <si>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</si>
  <si>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</si>
  <si>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</si>
  <si>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</si>
  <si>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</si>
  <si>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</si>
  <si>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</si>
  <si>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</si>
  <si>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</si>
  <si>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</si>
  <si>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</si>
  <si>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</si>
  <si>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</si>
  <si>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</si>
  <si>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</si>
  <si>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</si>
  <si>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</si>
  <si>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</si>
  <si>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</si>
  <si>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</si>
  <si>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</si>
  <si>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</si>
  <si>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</si>
  <si>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</si>
  <si>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</si>
  <si>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</si>
  <si>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</si>
  <si>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</si>
  <si>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</si>
  <si>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</si>
  <si>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</si>
  <si>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</si>
  <si>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</si>
  <si>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</si>
  <si>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</si>
  <si>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</si>
  <si>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</si>
  <si>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</si>
  <si>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</si>
  <si>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</si>
  <si>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</si>
  <si>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</si>
  <si>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</si>
  <si>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</si>
  <si>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</si>
  <si>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</si>
  <si>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</si>
  <si>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</si>
  <si>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</si>
  <si>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</si>
  <si>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</si>
  <si>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</si>
  <si>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</si>
  <si>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</si>
  <si>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</si>
  <si>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</si>
  <si>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</si>
  <si>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</si>
  <si>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</si>
  <si>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</si>
  <si>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</si>
  <si>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</si>
  <si>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</si>
  <si>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</si>
  <si>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</si>
  <si>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</si>
  <si>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</si>
  <si>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</si>
  <si>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</si>
  <si>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</si>
  <si>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</si>
  <si>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</si>
  <si>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</si>
  <si>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</si>
  <si>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</si>
  <si>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</si>
  <si>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</si>
  <si>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</si>
  <si>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</si>
  <si>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</si>
  <si>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</si>
  <si>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</si>
  <si>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</si>
  <si>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</si>
  <si>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</si>
  <si>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</si>
  <si>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</si>
  <si>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</si>
  <si>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</si>
  <si>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</si>
  <si>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</si>
  <si>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</si>
  <si>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</si>
  <si>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</si>
  <si>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</si>
  <si>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</si>
  <si>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</si>
  <si>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</si>
  <si>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</si>
  <si>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</si>
  <si>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</si>
  <si>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</si>
  <si>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</si>
  <si>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</si>
  <si>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</si>
  <si>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</si>
  <si>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</si>
  <si>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</si>
  <si>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</si>
  <si>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</si>
  <si>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</si>
  <si>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</si>
  <si>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</si>
  <si>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</si>
  <si>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</si>
  <si>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</si>
  <si>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</si>
  <si>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</si>
  <si>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</si>
  <si>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</si>
  <si>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</si>
  <si>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</si>
  <si>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</si>
  <si>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</si>
  <si>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</si>
  <si>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</si>
  <si>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</si>
  <si>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</si>
  <si>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</si>
  <si>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</si>
  <si>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</si>
  <si>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</si>
  <si>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</si>
  <si>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</si>
  <si>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</si>
  <si>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</si>
  <si>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</si>
  <si>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</si>
  <si>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</si>
  <si>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</si>
  <si>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</si>
  <si>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</si>
  <si>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</si>
  <si>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</si>
  <si>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</si>
  <si>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</si>
  <si>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</si>
  <si>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</si>
  <si>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</si>
  <si>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</si>
  <si>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</si>
  <si>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</si>
  <si>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</si>
  <si>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</si>
  <si>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</si>
  <si>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</si>
  <si>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</si>
  <si>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</si>
  <si>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</si>
  <si>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</si>
  <si>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</si>
  <si>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</si>
  <si>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</si>
  <si>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</si>
  <si>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</si>
  <si>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</si>
  <si>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</si>
  <si>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</si>
  <si>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</si>
  <si>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</si>
  <si>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</si>
  <si>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</si>
  <si>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</si>
  <si>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</si>
  <si>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</si>
  <si>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</si>
  <si>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</si>
  <si>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</si>
  <si>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</si>
  <si>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</si>
  <si>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</si>
  <si>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</si>
  <si>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</si>
  <si>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</si>
  <si>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</si>
  <si>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</si>
  <si>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</si>
  <si>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</si>
  <si>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</si>
  <si>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</si>
  <si>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</si>
  <si>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</si>
  <si>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</si>
  <si>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</si>
  <si>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</si>
  <si>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</si>
  <si>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</si>
  <si>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</si>
  <si>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</si>
  <si>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</si>
  <si>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</si>
  <si>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</si>
  <si>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</si>
  <si>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</si>
  <si>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</si>
  <si>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</si>
  <si>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</si>
  <si>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</si>
  <si>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</si>
  <si>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</si>
  <si>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</si>
  <si>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</si>
  <si>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</si>
  <si>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</si>
  <si>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</si>
  <si>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</si>
  <si>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</si>
  <si>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</si>
  <si>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</si>
  <si>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</si>
  <si>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</si>
  <si>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</si>
  <si>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</si>
  <si>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</si>
  <si>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</si>
  <si>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</si>
  <si>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</si>
  <si>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</si>
  <si>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</si>
  <si>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</si>
  <si>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</si>
  <si>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</si>
  <si>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</si>
  <si>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</si>
  <si>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</si>
  <si>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</si>
  <si>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</si>
  <si>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</si>
  <si>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</si>
  <si>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</si>
  <si>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</si>
  <si>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</si>
  <si>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</si>
  <si>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</si>
  <si>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</si>
  <si>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</si>
  <si>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</si>
  <si>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</si>
  <si>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</si>
  <si>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</si>
  <si>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</si>
  <si>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</si>
  <si>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</si>
  <si>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</si>
  <si>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</si>
  <si>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</si>
  <si>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</si>
  <si>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</si>
  <si>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</si>
  <si>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</si>
  <si>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</si>
  <si>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</si>
  <si>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</si>
  <si>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</si>
  <si>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</si>
  <si>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</si>
  <si>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</si>
  <si>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</si>
  <si>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</si>
  <si>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</si>
  <si>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</si>
  <si>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</si>
  <si>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</si>
  <si>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</si>
  <si>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</si>
  <si>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</si>
  <si>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</si>
  <si>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</si>
  <si>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</si>
  <si>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</si>
  <si>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</si>
  <si>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</si>
  <si>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</si>
  <si>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</si>
  <si>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</si>
  <si>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</si>
  <si>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</si>
  <si>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</si>
  <si>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</si>
  <si>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</si>
  <si>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</si>
  <si>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</si>
  <si>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</si>
  <si>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</si>
  <si>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</si>
  <si>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</si>
  <si>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</si>
  <si>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</si>
  <si>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</si>
  <si>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</si>
  <si>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</si>
  <si>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</si>
  <si>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</si>
  <si>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</si>
  <si>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</si>
  <si>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</si>
  <si>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</si>
  <si>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</si>
  <si>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</si>
  <si>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</si>
  <si>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</si>
  <si>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</si>
  <si>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</si>
  <si>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</si>
  <si>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</si>
  <si>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</si>
  <si>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</si>
  <si>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</si>
  <si>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</si>
  <si>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</si>
  <si>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</si>
  <si>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</si>
  <si>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</si>
  <si>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</si>
  <si>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</si>
  <si>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</si>
  <si>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</si>
  <si>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</si>
  <si>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</si>
  <si>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</si>
  <si>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</si>
  <si>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</si>
  <si>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</si>
  <si>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</si>
  <si>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</si>
  <si>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</si>
  <si>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</si>
  <si>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</si>
  <si>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</si>
  <si>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</si>
  <si>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</si>
  <si>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</si>
  <si>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</si>
  <si>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</si>
  <si>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</si>
  <si>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</si>
  <si>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</si>
  <si>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</si>
  <si>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</si>
  <si>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</si>
  <si>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</si>
  <si>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</si>
  <si>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</si>
  <si>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</si>
  <si>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</si>
  <si>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</si>
  <si>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</si>
  <si>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</si>
  <si>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</si>
  <si>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</si>
  <si>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</si>
  <si>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</si>
  <si>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</si>
  <si>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</si>
  <si>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</si>
  <si>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</si>
  <si>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</si>
  <si>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</si>
  <si>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</si>
  <si>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</si>
  <si>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</si>
  <si>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</si>
  <si>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</si>
  <si>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</si>
  <si>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</si>
  <si>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</si>
  <si>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</si>
  <si>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</si>
  <si>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</si>
  <si>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</si>
  <si>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</si>
  <si>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</si>
  <si>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</si>
  <si>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</si>
  <si>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</si>
  <si>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</si>
  <si>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</si>
  <si>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</si>
  <si>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</si>
  <si>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</si>
  <si>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</si>
  <si>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</si>
  <si>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</si>
  <si>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</si>
  <si>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</si>
  <si>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</si>
  <si>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</si>
  <si>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</si>
  <si>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</si>
  <si>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</si>
  <si>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</si>
  <si>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</si>
  <si>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</si>
  <si>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</si>
  <si>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</si>
  <si>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</si>
  <si>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</si>
  <si>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</si>
  <si>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</si>
  <si>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</si>
  <si>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</si>
  <si>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</si>
  <si>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</si>
  <si>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</si>
  <si>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</si>
  <si>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</si>
  <si>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</si>
  <si>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</si>
  <si>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</si>
  <si>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</si>
  <si>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</si>
  <si>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</si>
  <si>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</si>
  <si>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</si>
  <si>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</si>
  <si>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</si>
  <si>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</si>
  <si>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</si>
  <si>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</si>
  <si>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</si>
  <si>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</si>
  <si>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</si>
  <si>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</si>
  <si>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</si>
  <si>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</si>
  <si>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</si>
  <si>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</si>
  <si>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</si>
  <si>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</si>
  <si>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</si>
  <si>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</si>
  <si>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</si>
  <si>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</si>
  <si>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</si>
  <si>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</si>
  <si>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</si>
  <si>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</si>
  <si>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</si>
  <si>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</si>
  <si>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</si>
  <si>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</si>
  <si>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</si>
  <si>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</si>
  <si>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</si>
  <si>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</si>
  <si>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</si>
  <si>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</si>
  <si>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</si>
  <si>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</si>
  <si>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</si>
  <si>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</si>
  <si>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</si>
  <si>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</si>
  <si>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</si>
  <si>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</si>
  <si>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</si>
  <si>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</si>
  <si>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</si>
  <si>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</si>
  <si>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</si>
  <si>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</si>
  <si>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</si>
  <si>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</si>
  <si>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</si>
  <si>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</si>
  <si>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</si>
  <si>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</si>
  <si>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</si>
  <si>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</si>
  <si>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</si>
  <si>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</si>
  <si>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</si>
  <si>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</si>
  <si>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</si>
  <si>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</si>
  <si>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</si>
  <si>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</si>
  <si>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</si>
  <si>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</si>
  <si>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</si>
  <si>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</si>
  <si>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</si>
  <si>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</si>
  <si>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</si>
  <si>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</si>
  <si>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</si>
  <si>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</si>
  <si>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</si>
  <si>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</si>
  <si>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</si>
  <si>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</si>
  <si>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</si>
  <si>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</si>
  <si>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</si>
  <si>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</si>
  <si>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</si>
  <si>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</si>
  <si>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</si>
  <si>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</si>
  <si>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</si>
  <si>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</si>
  <si>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</si>
  <si>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</si>
  <si>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</si>
  <si>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</si>
  <si>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</si>
  <si>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</si>
  <si>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</si>
  <si>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</si>
  <si>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</si>
  <si>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</si>
  <si>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</si>
  <si>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</si>
  <si>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</si>
  <si>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</si>
  <si>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</si>
  <si>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</si>
  <si>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</si>
  <si>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</si>
  <si>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</si>
  <si>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</si>
  <si>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</si>
  <si>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</si>
  <si>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</si>
  <si>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</si>
  <si>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</si>
  <si>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</si>
  <si>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</si>
  <si>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</si>
  <si>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</si>
  <si>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</si>
  <si>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</si>
  <si>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</si>
  <si>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</si>
  <si>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</si>
  <si>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</si>
  <si>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</si>
  <si>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</si>
  <si>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</si>
  <si>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</si>
  <si>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</si>
  <si>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</si>
  <si>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</si>
  <si>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</si>
  <si>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</si>
  <si>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</si>
  <si>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</si>
  <si>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</si>
  <si>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</si>
  <si>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</si>
  <si>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</si>
  <si>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</si>
  <si>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</si>
  <si>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</si>
  <si>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</si>
  <si>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</si>
  <si>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</si>
  <si>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</si>
  <si>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</si>
  <si>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</si>
  <si>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</si>
  <si>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</si>
  <si>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</si>
  <si>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</si>
  <si>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</si>
  <si>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</si>
  <si>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</si>
  <si>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</si>
  <si>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</si>
  <si>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</si>
  <si>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</si>
  <si>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</si>
  <si>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</si>
  <si>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</si>
  <si>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</si>
  <si>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</si>
  <si>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</si>
  <si>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</si>
  <si>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</si>
  <si>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</si>
  <si>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</si>
  <si>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</si>
  <si>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</si>
  <si>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</si>
  <si>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</si>
  <si>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</si>
  <si>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</si>
  <si>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</si>
  <si>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</si>
  <si>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</si>
  <si>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</si>
  <si>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</si>
  <si>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</si>
  <si>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</si>
  <si>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</si>
  <si>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</si>
  <si>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</si>
  <si>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</si>
  <si>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</si>
  <si>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</si>
  <si>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</si>
  <si>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</si>
  <si>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</si>
  <si>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</si>
  <si>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</si>
  <si>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</si>
  <si>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</si>
  <si>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</si>
  <si>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</si>
  <si>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</si>
  <si>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</si>
  <si>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</si>
  <si>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</si>
  <si>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</si>
  <si>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</si>
  <si>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</si>
  <si>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</si>
  <si>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</si>
  <si>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</si>
  <si>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</si>
  <si>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</si>
  <si>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</si>
  <si>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</si>
  <si>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</si>
  <si>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</si>
  <si>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</si>
  <si>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</si>
  <si>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</si>
  <si>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</si>
  <si>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</si>
  <si>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</si>
  <si>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</si>
  <si>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</si>
  <si>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</si>
  <si>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</si>
  <si>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</si>
  <si>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</si>
  <si>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</si>
  <si>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</si>
  <si>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</si>
  <si>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</si>
  <si>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</si>
  <si>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</si>
  <si>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</si>
  <si>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</si>
  <si>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</si>
  <si>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</si>
  <si>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</si>
  <si>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</si>
  <si>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</si>
  <si>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</si>
  <si>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</si>
  <si>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</si>
  <si>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</si>
  <si>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</si>
  <si>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</si>
  <si>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</si>
  <si>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</si>
  <si>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</si>
  <si>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</si>
  <si>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</si>
  <si>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</si>
  <si>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</si>
  <si>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</si>
  <si>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</si>
  <si>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</si>
  <si>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</si>
  <si>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</si>
  <si>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</si>
  <si>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</si>
  <si>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</si>
  <si>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</si>
  <si>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</si>
  <si>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</si>
  <si>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</si>
  <si>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</si>
  <si>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</si>
  <si>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</si>
  <si>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</si>
  <si>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</si>
  <si>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</si>
  <si>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</si>
  <si>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</si>
  <si>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</si>
  <si>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</si>
  <si>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</si>
  <si>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</si>
  <si>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</si>
  <si>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</si>
  <si>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</si>
  <si>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</si>
  <si>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</si>
  <si>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</si>
  <si>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</si>
  <si>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</si>
  <si>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</si>
  <si>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</si>
  <si>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</si>
  <si>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</si>
  <si>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</si>
  <si>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</si>
  <si>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</si>
  <si>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</si>
  <si>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</si>
  <si>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</si>
  <si>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</si>
  <si>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</si>
  <si>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</si>
  <si>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</si>
  <si>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</si>
  <si>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</si>
  <si>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</si>
  <si>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</si>
  <si>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</si>
  <si>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</si>
  <si>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</si>
  <si>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</si>
  <si>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</si>
  <si>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</si>
  <si>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</si>
  <si>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</si>
  <si>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</si>
  <si>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</si>
  <si>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</si>
  <si>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</si>
  <si>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</si>
  <si>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</si>
  <si>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</si>
  <si>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</si>
  <si>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</si>
  <si>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</si>
  <si>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</si>
  <si>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</si>
  <si>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</si>
  <si>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</si>
  <si>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</si>
  <si>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</si>
  <si>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</si>
  <si>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</si>
  <si>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</si>
  <si>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</si>
  <si>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</si>
  <si>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</si>
  <si>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</si>
  <si>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</si>
  <si>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</si>
  <si>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</si>
  <si>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</si>
  <si>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</si>
  <si>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</si>
  <si>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</si>
  <si>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</si>
  <si>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</si>
  <si>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</si>
  <si>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</si>
  <si>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</si>
  <si>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</si>
  <si>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</si>
  <si>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</si>
  <si>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</si>
  <si>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</si>
  <si>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</si>
  <si>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</si>
  <si>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</si>
  <si>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</si>
  <si>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</si>
  <si>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</si>
  <si>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</si>
  <si>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</si>
  <si>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</si>
  <si>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</si>
  <si>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</si>
  <si>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</si>
  <si>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</si>
  <si>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</si>
  <si>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</si>
  <si>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</si>
  <si>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</si>
  <si>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</si>
  <si>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</si>
  <si>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</si>
  <si>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</si>
  <si>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</si>
  <si>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</si>
  <si>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</si>
  <si>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</si>
  <si>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</si>
  <si>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</si>
  <si>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</si>
  <si>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</si>
  <si>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</si>
  <si>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</si>
  <si>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</si>
  <si>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</si>
  <si>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</si>
  <si>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</si>
  <si>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</si>
  <si>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</si>
  <si>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</si>
  <si>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</si>
  <si>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</si>
  <si>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</si>
  <si>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</si>
  <si>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</si>
  <si>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</si>
  <si>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</si>
  <si>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</si>
  <si>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</si>
  <si>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</si>
  <si>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</si>
  <si>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</si>
  <si>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</si>
  <si>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</si>
  <si>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</si>
  <si>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</si>
  <si>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</si>
  <si>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</si>
  <si>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</si>
  <si>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</si>
  <si>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</si>
  <si>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</si>
  <si>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</si>
  <si>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</si>
  <si>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</si>
  <si>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</si>
  <si>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</si>
  <si>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</si>
  <si>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</si>
  <si>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</si>
  <si>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</si>
  <si>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</si>
  <si>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</si>
  <si>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</si>
  <si>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</si>
  <si>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</si>
  <si>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</si>
  <si>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</si>
  <si>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</si>
  <si>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</si>
  <si>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</si>
  <si>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</si>
  <si>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</si>
  <si>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</si>
  <si>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</si>
  <si>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</si>
  <si>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</si>
  <si>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</si>
  <si>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</si>
  <si>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</si>
  <si>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</si>
  <si>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</si>
  <si>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</si>
  <si>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</si>
  <si>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</si>
  <si>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</si>
  <si>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</si>
  <si>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</si>
  <si>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</si>
  <si>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</si>
  <si>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</si>
  <si>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</si>
  <si>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</si>
  <si>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</si>
  <si>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</si>
  <si>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</si>
  <si>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</si>
  <si>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</si>
  <si>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</si>
  <si>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</si>
  <si>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</si>
  <si>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</si>
  <si>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</si>
  <si>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</si>
  <si>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</si>
  <si>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</si>
  <si>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</si>
  <si>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</si>
  <si>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</si>
  <si>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</si>
  <si>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</si>
  <si>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</si>
  <si>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</si>
  <si>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</si>
  <si>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</si>
  <si>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</si>
  <si>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</si>
  <si>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</si>
  <si>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</si>
  <si>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</si>
  <si>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</si>
  <si>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</si>
  <si>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</si>
  <si>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</si>
  <si>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</si>
  <si>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</si>
  <si>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</si>
  <si>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</si>
  <si>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</si>
  <si>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</si>
  <si>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</si>
  <si>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</si>
  <si>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</si>
  <si>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</si>
  <si>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</si>
  <si>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</si>
  <si>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</si>
  <si>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</si>
  <si>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</si>
  <si>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</si>
  <si>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</si>
  <si>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</si>
  <si>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</si>
  <si>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</si>
  <si>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</si>
  <si>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</si>
  <si>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</si>
  <si>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</si>
  <si>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</si>
  <si>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</si>
  <si>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</si>
  <si>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</si>
  <si>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</si>
  <si>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</si>
  <si>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</si>
  <si>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</si>
  <si>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</si>
  <si>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</si>
  <si>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</si>
  <si>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</si>
  <si>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</si>
  <si>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</si>
  <si>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</si>
  <si>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</si>
  <si>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</si>
  <si>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</si>
  <si>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</si>
  <si>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</si>
  <si>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</si>
  <si>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</si>
  <si>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</si>
  <si>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</si>
  <si>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</si>
  <si>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</si>
  <si>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</si>
  <si>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</si>
  <si>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</si>
  <si>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</si>
  <si>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</si>
  <si>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</si>
  <si>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</si>
  <si>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</si>
  <si>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</si>
  <si>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</si>
  <si>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</si>
  <si>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</si>
  <si>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</si>
  <si>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</si>
  <si>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</si>
  <si>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</si>
  <si>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</si>
  <si>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</si>
  <si>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</si>
  <si>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</si>
  <si>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</si>
  <si>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</si>
  <si>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</si>
  <si>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</si>
  <si>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</si>
  <si>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</si>
  <si>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</si>
  <si>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</si>
  <si>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</si>
  <si>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</si>
  <si>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</si>
  <si>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</si>
  <si>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</si>
  <si>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</si>
  <si>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</si>
  <si>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</si>
  <si>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</si>
  <si>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</si>
  <si>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</si>
  <si>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</si>
  <si>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</si>
  <si>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</si>
  <si>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</si>
  <si>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</si>
  <si>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</si>
  <si>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</si>
  <si>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</si>
  <si>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</si>
  <si>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</si>
  <si>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</si>
  <si>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</si>
  <si>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</si>
  <si>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</si>
  <si>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</si>
  <si>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</si>
  <si>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</si>
  <si>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</si>
  <si>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</si>
  <si>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</si>
  <si>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</si>
  <si>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</si>
  <si>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</si>
  <si>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</si>
  <si>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</si>
  <si>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</si>
  <si>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</si>
  <si>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</si>
  <si>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</si>
  <si>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</si>
  <si>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</si>
  <si>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</si>
  <si>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</si>
  <si>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</si>
  <si>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</si>
  <si>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</si>
  <si>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</si>
  <si>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</si>
  <si>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</si>
  <si>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</si>
  <si>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</si>
  <si>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</si>
  <si>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</si>
  <si>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</si>
  <si>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</si>
  <si>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</si>
  <si>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</si>
  <si>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</si>
  <si>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</si>
  <si>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</si>
  <si>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</si>
  <si>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</si>
  <si>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</si>
  <si>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</si>
  <si>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</si>
  <si>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</si>
  <si>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</si>
  <si>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</si>
  <si>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</si>
  <si>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</si>
  <si>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</si>
  <si>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</si>
  <si>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</si>
  <si>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</si>
  <si>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</si>
  <si>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</si>
  <si>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</si>
  <si>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</si>
  <si>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</si>
  <si>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</si>
  <si>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</si>
  <si>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</si>
  <si>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</si>
  <si>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</si>
  <si>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</si>
  <si>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</si>
  <si>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</si>
  <si>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</si>
  <si>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</si>
  <si>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</si>
  <si>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</si>
  <si>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</si>
  <si>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</si>
  <si>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</si>
  <si>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</si>
  <si>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</si>
  <si>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</si>
  <si>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</si>
  <si>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</si>
  <si>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</si>
  <si>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</si>
  <si>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</si>
  <si>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</si>
  <si>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</si>
  <si>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</si>
  <si>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</si>
  <si>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</si>
  <si>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</si>
  <si>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</si>
  <si>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</si>
  <si>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</si>
  <si>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</si>
  <si>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</si>
  <si>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</si>
  <si>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</si>
  <si>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</si>
  <si>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</si>
  <si>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</si>
  <si>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</si>
  <si>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</si>
  <si>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</si>
  <si>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</si>
  <si>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</si>
  <si>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</si>
  <si>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</si>
  <si>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</si>
  <si>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</si>
  <si>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</si>
  <si>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</si>
  <si>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</si>
  <si>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</si>
  <si>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</si>
  <si>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</si>
  <si>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</si>
  <si>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</si>
  <si>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</si>
  <si>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</si>
  <si>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</si>
  <si>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</si>
  <si>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</si>
  <si>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</si>
  <si>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</si>
  <si>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</si>
  <si>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</si>
  <si>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</si>
  <si>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</si>
  <si>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</si>
  <si>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</si>
  <si>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</si>
  <si>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</si>
  <si>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</si>
  <si>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</si>
  <si>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</si>
  <si>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</si>
  <si>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</si>
  <si>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</si>
  <si>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</si>
  <si>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</si>
  <si>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</si>
  <si>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</si>
  <si>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</si>
  <si>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</si>
  <si>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</si>
  <si>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</si>
  <si>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</si>
  <si>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</si>
  <si>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</si>
  <si>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</si>
  <si>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</si>
  <si>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</si>
  <si>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</si>
  <si>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</si>
  <si>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</si>
  <si>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</si>
  <si>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</si>
  <si>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</si>
  <si>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</si>
  <si>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</si>
  <si>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</si>
  <si>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</si>
  <si>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</si>
  <si>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</si>
  <si>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</si>
  <si>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</si>
  <si>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</si>
  <si>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</si>
  <si>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</si>
  <si>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</si>
  <si>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</si>
  <si>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</si>
  <si>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</si>
  <si>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</si>
  <si>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</si>
  <si>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</si>
  <si>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</si>
  <si>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</si>
  <si>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</si>
  <si>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</si>
  <si>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</si>
  <si>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</si>
  <si>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</si>
  <si>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</si>
  <si>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</si>
  <si>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</si>
  <si>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</si>
  <si>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</si>
  <si>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</si>
  <si>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</si>
  <si>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</si>
  <si>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</si>
  <si>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</si>
  <si>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</si>
  <si>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</si>
  <si>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</si>
  <si>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</si>
  <si>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</si>
  <si>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</si>
  <si>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</si>
  <si>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</si>
  <si>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</si>
  <si>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</si>
  <si>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</si>
  <si>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</si>
  <si>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</si>
  <si>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</si>
  <si>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</si>
  <si>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</si>
  <si>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</si>
  <si>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</si>
  <si>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</si>
  <si>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</si>
  <si>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</si>
  <si>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</si>
  <si>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</si>
  <si>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</si>
  <si>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</si>
  <si>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</si>
  <si>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</si>
  <si>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</si>
  <si>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</si>
  <si>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</si>
  <si>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</si>
  <si>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</si>
  <si>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</si>
  <si>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</si>
  <si>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</si>
  <si>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</si>
  <si>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</si>
  <si>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</si>
  <si>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</si>
  <si>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</si>
  <si>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</si>
  <si>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</si>
  <si>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</si>
  <si>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</si>
  <si>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</si>
  <si>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</si>
  <si>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</si>
  <si>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</si>
  <si>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</si>
  <si>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</si>
  <si>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</si>
  <si>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</si>
  <si>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</si>
  <si>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</si>
  <si>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</si>
  <si>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</si>
  <si>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</si>
  <si>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</si>
  <si>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</si>
  <si>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</si>
  <si>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</si>
  <si>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</si>
  <si>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</si>
  <si>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</si>
  <si>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</si>
  <si>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</si>
  <si>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</si>
  <si>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</si>
  <si>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</si>
  <si>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</si>
  <si>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</si>
  <si>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</si>
  <si>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</si>
  <si>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</si>
  <si>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</si>
  <si>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</si>
  <si>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</si>
  <si>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</si>
  <si>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</si>
  <si>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</si>
  <si>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</si>
  <si>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</si>
  <si>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</si>
  <si>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</si>
  <si>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</si>
  <si>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</si>
  <si>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</si>
  <si>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</si>
  <si>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</si>
  <si>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</si>
  <si>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</si>
  <si>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</si>
  <si>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</si>
  <si>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</si>
  <si>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</si>
  <si>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</si>
  <si>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</si>
  <si>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</si>
  <si>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</si>
  <si>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</si>
  <si>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</si>
  <si>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</si>
  <si>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</si>
  <si>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</si>
  <si>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</si>
  <si>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</si>
  <si>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</si>
  <si>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</si>
  <si>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</si>
  <si>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</si>
  <si>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</si>
  <si>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</si>
  <si>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</si>
  <si>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</si>
  <si>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</si>
  <si>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</si>
  <si>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</si>
  <si>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</si>
  <si>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</si>
  <si>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</si>
  <si>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</si>
  <si>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</si>
  <si>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</si>
  <si>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</si>
  <si>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</si>
  <si>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</si>
  <si>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</si>
  <si>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</si>
  <si>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</si>
  <si>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</si>
  <si>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</si>
  <si>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</si>
  <si>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</si>
  <si>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</si>
  <si>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</si>
  <si>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</si>
  <si>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</si>
  <si>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</si>
  <si>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</si>
  <si>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</si>
  <si>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</si>
  <si>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</si>
  <si>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</si>
  <si>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</si>
  <si>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</si>
  <si>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</si>
  <si>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</si>
  <si>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</si>
  <si>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</si>
  <si>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</si>
  <si>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</si>
  <si>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</si>
  <si>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</si>
  <si>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</si>
  <si>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</si>
  <si>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</si>
  <si>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</si>
  <si>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</si>
  <si>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</si>
  <si>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</si>
  <si>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</si>
  <si>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</si>
  <si>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</si>
  <si>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</si>
  <si>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</si>
  <si>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</si>
  <si>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</si>
  <si>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</si>
  <si>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</si>
  <si>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</si>
  <si>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</si>
  <si>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</si>
  <si>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</si>
  <si>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</si>
  <si>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</si>
  <si>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</si>
  <si>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</si>
  <si>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</si>
  <si>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</si>
  <si>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</si>
  <si>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</si>
  <si>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</si>
  <si>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</si>
  <si>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</si>
  <si>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</si>
  <si>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</si>
  <si>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</si>
  <si>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</si>
  <si>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</si>
  <si>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</si>
  <si>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</si>
  <si>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</si>
  <si>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</si>
  <si>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</si>
  <si>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</si>
  <si>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</si>
  <si>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</si>
  <si>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</si>
  <si>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</si>
  <si>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</si>
  <si>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</si>
  <si>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</si>
  <si>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</si>
  <si>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</si>
  <si>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</si>
  <si>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</si>
  <si>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</si>
  <si>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</si>
  <si>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</si>
  <si>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</si>
  <si>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</si>
  <si>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</si>
  <si>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</si>
  <si>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</si>
  <si>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</si>
  <si>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</si>
  <si>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</si>
  <si>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</si>
  <si>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</si>
  <si>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</si>
  <si>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</si>
  <si>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</si>
  <si>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</si>
  <si>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</si>
  <si>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</si>
  <si>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</si>
  <si>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</si>
  <si>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</si>
  <si>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</si>
  <si>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</si>
  <si>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</si>
  <si>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</si>
  <si>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</si>
  <si>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</si>
  <si>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</si>
  <si>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</si>
  <si>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</si>
  <si>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</si>
  <si>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</si>
  <si>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</si>
  <si>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</si>
  <si>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</si>
  <si>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</si>
  <si>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</si>
  <si>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</si>
  <si>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</si>
  <si>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</si>
  <si>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</si>
  <si>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</si>
  <si>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</si>
  <si>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</si>
  <si>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</si>
  <si>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</si>
  <si>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</si>
  <si>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</si>
  <si>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</si>
  <si>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</si>
  <si>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</si>
  <si>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</si>
  <si>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</si>
  <si>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</si>
  <si>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</si>
  <si>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</si>
  <si>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</si>
  <si>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</si>
  <si>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</si>
  <si>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</si>
  <si>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</si>
  <si>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</si>
  <si>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</si>
  <si>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</si>
  <si>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</si>
  <si>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</si>
  <si>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</si>
  <si>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</si>
  <si>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</si>
  <si>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</si>
  <si>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</si>
  <si>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</si>
  <si>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</si>
  <si>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</si>
  <si>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</si>
  <si>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</si>
  <si>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</si>
  <si>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</si>
  <si>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</si>
  <si>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</si>
  <si>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</si>
  <si>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</si>
  <si>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</si>
  <si>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</si>
  <si>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</si>
  <si>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</si>
  <si>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</si>
  <si>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</si>
  <si>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</si>
  <si>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</si>
  <si>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</si>
  <si>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</si>
  <si>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</si>
  <si>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</si>
  <si>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</si>
  <si>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</si>
  <si>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</si>
  <si>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</si>
  <si>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</si>
  <si>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</si>
  <si>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</si>
  <si>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</si>
  <si>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</si>
  <si>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</si>
  <si>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</si>
  <si>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</si>
  <si>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</si>
  <si>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</si>
  <si>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</si>
  <si>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</si>
  <si>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</si>
  <si>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</si>
  <si>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</si>
  <si>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</si>
  <si>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</si>
  <si>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</si>
  <si>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</si>
  <si>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</si>
  <si>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</si>
  <si>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</si>
  <si>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</si>
  <si>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</si>
  <si>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</si>
  <si>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</si>
  <si>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</si>
  <si>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</si>
  <si>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</si>
  <si>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</si>
  <si>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</si>
  <si>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</si>
  <si>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</si>
  <si>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</si>
  <si>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</si>
  <si>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</si>
  <si>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</si>
  <si>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</si>
  <si>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</si>
  <si>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</si>
  <si>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</si>
  <si>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</si>
  <si>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</si>
  <si>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</si>
  <si>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</si>
  <si>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</si>
  <si>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</si>
  <si>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</si>
  <si>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</si>
  <si>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</si>
  <si>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</si>
  <si>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</si>
  <si>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</si>
  <si>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</si>
  <si>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</si>
  <si>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</si>
  <si>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</si>
  <si>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</si>
  <si>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</si>
  <si>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</si>
  <si>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</si>
  <si>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</si>
  <si>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</si>
  <si>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</si>
  <si>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</si>
  <si>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</si>
  <si>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</si>
  <si>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</si>
  <si>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</si>
  <si>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</si>
  <si>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</si>
  <si>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</si>
  <si>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</si>
  <si>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</si>
  <si>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</si>
  <si>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</si>
  <si>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</si>
  <si>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</si>
  <si>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</si>
  <si>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</si>
  <si>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</si>
  <si>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</si>
  <si>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</si>
  <si>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</si>
  <si>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</si>
  <si>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</si>
  <si>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</si>
  <si>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</si>
  <si>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</si>
  <si>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</si>
  <si>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</si>
  <si>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</si>
  <si>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</si>
  <si>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</si>
  <si>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</si>
  <si>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</si>
  <si>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</si>
  <si>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</si>
  <si>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</si>
  <si>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</si>
  <si>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</si>
  <si>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</si>
  <si>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</si>
  <si>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</si>
  <si>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</si>
  <si>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</si>
  <si>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</si>
  <si>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</si>
  <si>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</si>
  <si>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</si>
  <si>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</si>
  <si>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</si>
  <si>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</si>
  <si>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</si>
  <si>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</si>
  <si>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</si>
  <si>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</si>
  <si>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</si>
  <si>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</si>
  <si>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</si>
  <si>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</si>
  <si>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</si>
  <si>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</si>
  <si>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</si>
  <si>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</si>
  <si>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</si>
  <si>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</si>
  <si>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</si>
  <si>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</si>
  <si>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</si>
  <si>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</si>
  <si>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</si>
  <si>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</si>
  <si>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</si>
  <si>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</si>
  <si>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</si>
  <si>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</si>
  <si>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</si>
  <si>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</si>
  <si>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</si>
  <si>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</si>
  <si>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</si>
  <si>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</si>
  <si>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</si>
  <si>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</si>
  <si>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</si>
  <si>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</si>
  <si>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</si>
  <si>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</si>
  <si>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</si>
  <si>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</si>
  <si>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</si>
  <si>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</si>
  <si>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</si>
  <si>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</si>
  <si>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</si>
  <si>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</si>
  <si>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</si>
  <si>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</si>
  <si>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</si>
  <si>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</si>
  <si>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</si>
  <si>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</si>
  <si>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</si>
  <si>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</si>
  <si>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</si>
  <si>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</si>
  <si>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</si>
  <si>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</si>
  <si>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</si>
  <si>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</si>
  <si>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</si>
  <si>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</si>
  <si>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</si>
  <si>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</si>
  <si>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</si>
  <si>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</si>
  <si>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</si>
  <si>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</si>
  <si>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</si>
  <si>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</si>
  <si>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</si>
  <si>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</si>
  <si>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</si>
  <si>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</si>
  <si>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</si>
  <si>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</si>
  <si>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</si>
  <si>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</si>
  <si>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</si>
  <si>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</si>
  <si>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</si>
  <si>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</si>
  <si>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</si>
  <si>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</si>
  <si>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</si>
  <si>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</si>
  <si>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</si>
  <si>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</si>
  <si>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</si>
  <si>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</si>
  <si>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</si>
  <si>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</si>
  <si>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</si>
  <si>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</si>
  <si>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</si>
  <si>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</si>
  <si>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</si>
  <si>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</si>
  <si>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</si>
  <si>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</si>
  <si>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</si>
  <si>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</si>
  <si>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</si>
  <si>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</si>
  <si>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</si>
  <si>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</si>
  <si>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</si>
  <si>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</si>
  <si>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</si>
  <si>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</si>
  <si>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</si>
  <si>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</si>
  <si>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</si>
  <si>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</si>
  <si>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</si>
  <si>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</si>
  <si>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</si>
  <si>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</si>
  <si>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</si>
  <si>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</si>
  <si>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</si>
  <si>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</si>
  <si>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</si>
  <si>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</si>
  <si>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</si>
  <si>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</si>
  <si>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</si>
  <si>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</si>
  <si>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</si>
  <si>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</si>
  <si>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</si>
  <si>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</si>
  <si>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</si>
  <si>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</si>
  <si>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</si>
  <si>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</si>
  <si>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</si>
  <si>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</si>
  <si>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</si>
  <si>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</si>
  <si>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</si>
  <si>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</si>
  <si>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</si>
  <si>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</si>
  <si>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</si>
  <si>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</si>
  <si>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</si>
  <si>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</si>
  <si>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</si>
  <si>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</si>
  <si>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</si>
  <si>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</si>
  <si>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</si>
  <si>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</si>
  <si>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</si>
  <si>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</si>
  <si>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</si>
  <si>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</si>
  <si>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</si>
  <si>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</si>
  <si>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</si>
  <si>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</si>
  <si>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</si>
  <si>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</si>
  <si>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</si>
  <si>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</si>
  <si>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</si>
  <si>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</si>
  <si>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</si>
  <si>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</si>
  <si>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</si>
  <si>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</si>
  <si>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</si>
  <si>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</si>
  <si>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</si>
  <si>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</si>
  <si>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</si>
  <si>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</si>
  <si>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</si>
  <si>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</si>
  <si>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</si>
  <si>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</si>
  <si>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</si>
  <si>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</si>
  <si>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</si>
  <si>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</si>
  <si>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</si>
  <si>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</si>
  <si>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</si>
  <si>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</si>
  <si>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</si>
  <si>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</si>
  <si>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</si>
  <si>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</si>
  <si>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</si>
  <si>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</si>
  <si>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</si>
  <si>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</si>
  <si>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</si>
  <si>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</si>
  <si>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</si>
  <si>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</si>
  <si>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</si>
  <si>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</si>
  <si>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</si>
  <si>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</si>
  <si>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</si>
  <si>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</si>
  <si>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</si>
  <si>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</si>
  <si>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</si>
  <si>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</si>
  <si>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</si>
  <si>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</si>
  <si>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</si>
  <si>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</si>
  <si>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</si>
  <si>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</si>
  <si>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</si>
  <si>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</si>
  <si>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</si>
  <si>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</si>
  <si>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</si>
  <si>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</si>
  <si>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</si>
  <si>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</si>
  <si>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</si>
  <si>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</si>
  <si>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</si>
  <si>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</si>
  <si>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</si>
  <si>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</si>
  <si>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</si>
  <si>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</si>
  <si>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</si>
  <si>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</si>
  <si>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</si>
  <si>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</si>
  <si>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</si>
  <si>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</si>
  <si>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</si>
  <si>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</si>
  <si>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</si>
  <si>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</si>
  <si>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</si>
  <si>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</si>
  <si>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</si>
  <si>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</si>
  <si>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</si>
  <si>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</si>
  <si>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</si>
  <si>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</si>
  <si>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</si>
  <si>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</si>
  <si>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</si>
  <si>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</si>
  <si>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</si>
  <si>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</si>
  <si>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</si>
  <si>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</si>
  <si>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</si>
  <si>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</si>
  <si>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</si>
  <si>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</si>
  <si>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</si>
  <si>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</si>
  <si>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</si>
  <si>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</si>
  <si>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</si>
  <si>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</si>
  <si>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</si>
  <si>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</si>
  <si>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</si>
  <si>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</si>
  <si>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</si>
  <si>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</si>
  <si>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</si>
  <si>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</si>
  <si>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</si>
  <si>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</si>
  <si>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</si>
  <si>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</si>
  <si>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</si>
  <si>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</si>
  <si>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</si>
  <si>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</si>
  <si>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</si>
  <si>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</si>
  <si>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</si>
  <si>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</si>
  <si>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</si>
  <si>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</si>
  <si>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</si>
  <si>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</si>
  <si>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</si>
  <si>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</si>
  <si>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</si>
  <si>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</si>
  <si>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</si>
  <si>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</si>
  <si>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</si>
  <si>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</si>
  <si>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</si>
  <si>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</si>
  <si>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</si>
  <si>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</si>
  <si>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</si>
  <si>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</si>
  <si>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</si>
  <si>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</si>
  <si>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</si>
  <si>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</si>
  <si>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</si>
  <si>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</si>
  <si>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</si>
  <si>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</si>
  <si>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</si>
  <si>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</si>
  <si>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</si>
  <si>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</si>
  <si>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</si>
  <si>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</si>
  <si>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</si>
  <si>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</si>
  <si>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</si>
  <si>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</si>
  <si>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</si>
  <si>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</si>
  <si>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</si>
  <si>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</si>
  <si>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</si>
  <si>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</si>
  <si>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</si>
  <si>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</si>
  <si>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</si>
  <si>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</si>
  <si>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</si>
  <si>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</si>
  <si>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</si>
  <si>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</si>
  <si>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</si>
  <si>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</si>
  <si>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</si>
  <si>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</si>
  <si>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</si>
  <si>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</si>
  <si>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</si>
  <si>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</si>
  <si>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</si>
  <si>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</si>
  <si>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</si>
  <si>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</si>
  <si>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</si>
  <si>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</si>
  <si>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</si>
  <si>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</si>
  <si>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</si>
  <si>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</si>
  <si>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</si>
  <si>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</si>
  <si>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</si>
  <si>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</si>
  <si>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</si>
  <si>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</si>
  <si>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</si>
  <si>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</si>
  <si>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</si>
  <si>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</si>
  <si>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</si>
  <si>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</si>
  <si>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</si>
  <si>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</si>
  <si>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</si>
  <si>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</si>
  <si>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</si>
  <si>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</si>
  <si>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</si>
  <si>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</si>
  <si>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</si>
  <si>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</si>
  <si>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</si>
  <si>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</si>
  <si>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</si>
  <si>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</si>
  <si>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</si>
  <si>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</si>
  <si>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</si>
  <si>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</si>
  <si>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</si>
  <si>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</si>
  <si>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</si>
  <si>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</si>
  <si>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</si>
  <si>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</si>
  <si>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</si>
  <si>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</si>
  <si>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</si>
  <si>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</si>
  <si>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</si>
  <si>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</si>
  <si>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</si>
  <si>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</si>
  <si>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</si>
  <si>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</si>
  <si>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</si>
  <si>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</si>
  <si>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</si>
  <si>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</si>
  <si>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</si>
  <si>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</si>
  <si>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</si>
  <si>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</si>
  <si>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</si>
  <si>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</si>
  <si>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</si>
  <si>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</si>
  <si>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</si>
  <si>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</si>
  <si>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</si>
  <si>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</si>
  <si>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</si>
  <si>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</si>
  <si>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</si>
  <si>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</si>
  <si>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</si>
  <si>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</si>
  <si>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</si>
  <si>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</si>
  <si>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</si>
  <si>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</si>
  <si>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</si>
  <si>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</si>
  <si>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</si>
  <si>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</si>
  <si>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</si>
  <si>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</si>
  <si>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</si>
  <si>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</si>
  <si>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</si>
  <si>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</si>
  <si>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</si>
  <si>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</si>
  <si>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</si>
  <si>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</si>
  <si>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</si>
  <si>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</si>
  <si>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</si>
  <si>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</si>
  <si>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</si>
  <si>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</si>
  <si>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</si>
  <si>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</si>
  <si>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</si>
  <si>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</si>
  <si>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</si>
  <si>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</si>
  <si>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</si>
  <si>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</si>
  <si>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</si>
  <si>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</si>
  <si>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</si>
  <si>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</si>
  <si>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</si>
  <si>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</si>
  <si>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</si>
  <si>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</si>
  <si>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</si>
  <si>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</si>
  <si>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</si>
  <si>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</si>
  <si>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</si>
  <si>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</si>
  <si>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</si>
  <si>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</si>
  <si>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</si>
  <si>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</si>
  <si>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</si>
  <si>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</si>
  <si>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</si>
  <si>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</si>
  <si>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</si>
  <si>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</si>
  <si>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</si>
  <si>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</si>
  <si>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</si>
  <si>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</si>
  <si>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</si>
  <si>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</si>
  <si>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</si>
  <si>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</si>
  <si>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</si>
  <si>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</si>
  <si>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</si>
  <si>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</si>
  <si>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</si>
  <si>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</si>
  <si>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</si>
  <si>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</si>
  <si>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</si>
  <si>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</si>
  <si>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</si>
  <si>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</si>
  <si>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</si>
  <si>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</si>
  <si>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</si>
  <si>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</si>
  <si>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</si>
  <si>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</si>
  <si>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</si>
  <si>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</si>
  <si>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</si>
  <si>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</si>
  <si>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</si>
  <si>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</si>
  <si>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</si>
  <si>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</si>
  <si>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</si>
  <si>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</si>
  <si>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</si>
  <si>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</si>
  <si>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</si>
  <si>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</si>
  <si>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</si>
  <si>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</si>
  <si>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</si>
  <si>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</si>
  <si>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</si>
  <si>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</si>
  <si>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</si>
  <si>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</si>
  <si>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</si>
  <si>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</si>
  <si>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</si>
  <si>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</si>
  <si>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</si>
  <si>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</si>
  <si>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</si>
  <si>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</si>
  <si>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</si>
  <si>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</si>
  <si>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</si>
  <si>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</si>
  <si>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</si>
  <si>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</si>
  <si>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</si>
  <si>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</si>
  <si>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</si>
  <si>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</si>
  <si>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</si>
  <si>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</si>
  <si>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</si>
  <si>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</si>
  <si>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</si>
  <si>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</si>
  <si>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</si>
  <si>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</si>
  <si>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</si>
  <si>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</si>
  <si>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</si>
  <si>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</si>
  <si>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</si>
  <si>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</si>
  <si>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</si>
  <si>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</si>
  <si>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</si>
  <si>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</si>
  <si>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</si>
  <si>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</si>
  <si>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</si>
  <si>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</si>
  <si>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</si>
  <si>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</si>
  <si>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</si>
  <si>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</si>
  <si>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</si>
  <si>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</si>
  <si>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</si>
  <si>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</si>
  <si>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</si>
  <si>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</si>
  <si>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</si>
  <si>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</si>
  <si>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</si>
  <si>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</si>
  <si>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</si>
  <si>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</si>
  <si>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</si>
  <si>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</si>
  <si>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</si>
  <si>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</si>
  <si>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</si>
  <si>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</si>
  <si>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</si>
  <si>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</si>
  <si>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</si>
  <si>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</si>
  <si>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</si>
  <si>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</si>
  <si>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</si>
  <si>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</si>
  <si>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</si>
  <si>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</si>
  <si>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</si>
  <si>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</si>
  <si>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</si>
  <si>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</si>
  <si>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</si>
  <si>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</si>
  <si>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</si>
  <si>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</si>
  <si>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</si>
  <si>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</si>
  <si>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</si>
  <si>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</si>
  <si>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</si>
  <si>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</si>
  <si>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</si>
  <si>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</si>
  <si>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</si>
  <si>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</si>
  <si>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</si>
  <si>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</si>
  <si>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</si>
  <si>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</si>
  <si>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</si>
  <si>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</si>
  <si>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</si>
  <si>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</si>
  <si>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</si>
  <si>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</si>
  <si>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</si>
  <si>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</si>
  <si>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</si>
  <si>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</si>
  <si>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</si>
  <si>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</si>
  <si>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</si>
  <si>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</si>
  <si>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</si>
  <si>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</si>
  <si>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</si>
  <si>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</si>
  <si>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</si>
  <si>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</si>
  <si>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</si>
  <si>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</si>
  <si>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</si>
  <si>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</si>
  <si>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</si>
  <si>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</si>
  <si>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</si>
  <si>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</si>
  <si>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</si>
  <si>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</si>
  <si>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</si>
  <si>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</si>
  <si>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</si>
  <si>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</si>
  <si>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</si>
  <si>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</si>
  <si>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</si>
  <si>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</si>
  <si>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</si>
  <si>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</si>
  <si>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</si>
  <si>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</si>
  <si>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</si>
  <si>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</si>
  <si>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</si>
  <si>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</si>
  <si>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</si>
  <si>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</si>
  <si>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</si>
  <si>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</si>
  <si>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</si>
  <si>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</si>
  <si>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</si>
  <si>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</si>
  <si>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</si>
  <si>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</si>
  <si>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</si>
  <si>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</si>
  <si>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</si>
  <si>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</si>
  <si>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</si>
  <si>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</si>
  <si>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</si>
  <si>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</si>
  <si>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</si>
  <si>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</si>
  <si>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</si>
  <si>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</si>
  <si>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</si>
  <si>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</si>
  <si>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</si>
  <si>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</si>
  <si>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</si>
  <si>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</si>
  <si>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</si>
  <si>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</si>
  <si>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</si>
  <si>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</si>
  <si>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</si>
  <si>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</si>
  <si>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</si>
  <si>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</si>
  <si>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</si>
  <si>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</si>
  <si>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</si>
  <si>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</si>
  <si>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</si>
  <si>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</si>
  <si>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</si>
  <si>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</si>
  <si>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</si>
  <si>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</si>
  <si>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</si>
  <si>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</si>
  <si>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</si>
  <si>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</si>
  <si>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</si>
  <si>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</si>
  <si>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</si>
  <si>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</si>
  <si>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</si>
  <si>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</si>
  <si>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</si>
  <si>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</si>
  <si>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</si>
  <si>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</si>
  <si>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</si>
  <si>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</si>
  <si>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</si>
  <si>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</si>
  <si>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</si>
  <si>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</si>
  <si>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</si>
  <si>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</si>
  <si>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</si>
  <si>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</si>
  <si>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</si>
  <si>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</si>
  <si>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</si>
  <si>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</si>
  <si>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</si>
  <si>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</si>
  <si>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</si>
  <si>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</si>
  <si>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</si>
  <si>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</si>
  <si>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</si>
  <si>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</si>
  <si>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</si>
  <si>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</si>
  <si>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</si>
  <si>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</si>
  <si>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</si>
  <si>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</si>
  <si>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</si>
  <si>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</si>
  <si>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</si>
  <si>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</si>
  <si>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</si>
  <si>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</si>
  <si>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</si>
  <si>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</si>
  <si>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</si>
  <si>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</si>
  <si>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</si>
  <si>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</si>
  <si>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</si>
  <si>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</si>
  <si>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</si>
  <si>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</si>
  <si>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</si>
  <si>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</si>
  <si>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</si>
  <si>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</si>
  <si>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</si>
  <si>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</si>
  <si>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</si>
  <si>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</si>
  <si>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</si>
  <si>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</si>
  <si>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</si>
  <si>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</si>
  <si>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</si>
  <si>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</si>
  <si>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</si>
  <si>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</si>
  <si>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</si>
  <si>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</si>
  <si>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</si>
  <si>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</si>
  <si>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</si>
  <si>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</si>
  <si>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</si>
  <si>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</si>
  <si>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</si>
  <si>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</si>
  <si>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</si>
  <si>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</si>
  <si>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</si>
  <si>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</si>
  <si>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</si>
  <si>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</si>
  <si>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</si>
  <si>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</si>
  <si>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</si>
  <si>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</si>
  <si>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</si>
  <si>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</si>
  <si>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</si>
  <si>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</si>
  <si>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</si>
  <si>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</si>
  <si>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</si>
  <si>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</si>
  <si>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</si>
  <si>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</si>
  <si>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</si>
  <si>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</si>
  <si>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</si>
  <si>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</si>
  <si>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</si>
  <si>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</si>
  <si>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</si>
  <si>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</si>
  <si>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</si>
  <si>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</si>
  <si>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</si>
  <si>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</si>
  <si>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</si>
  <si>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</si>
  <si>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</si>
  <si>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</si>
  <si>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</si>
  <si>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</si>
  <si>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</si>
  <si>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</si>
  <si>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</si>
  <si>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</si>
  <si>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</si>
  <si>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</si>
  <si>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</si>
  <si>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</si>
  <si>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</si>
  <si>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</si>
  <si>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</si>
  <si>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</si>
  <si>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</si>
  <si>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</si>
  <si>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</si>
  <si>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</si>
  <si>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</si>
  <si>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</si>
  <si>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</si>
  <si>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</si>
  <si>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</si>
  <si>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</si>
  <si>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</si>
  <si>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</si>
  <si>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</si>
  <si>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</si>
  <si>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</si>
  <si>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</si>
  <si>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</si>
  <si>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</si>
  <si>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</si>
  <si>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</si>
  <si>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</si>
  <si>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</si>
  <si>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</si>
  <si>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</si>
  <si>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</si>
  <si>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</si>
  <si>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</si>
  <si>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</si>
  <si>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</si>
  <si>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</si>
  <si>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</si>
  <si>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</si>
  <si>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</si>
  <si>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</si>
  <si>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</si>
  <si>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</si>
  <si>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</si>
  <si>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</si>
  <si>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</si>
  <si>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</si>
  <si>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</si>
  <si>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</si>
  <si>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</si>
  <si>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</si>
  <si>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</si>
  <si>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</si>
  <si>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</si>
  <si>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</si>
  <si>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</si>
  <si>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</si>
  <si>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</si>
  <si>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</si>
  <si>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</si>
  <si>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</si>
  <si>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</si>
  <si>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</si>
  <si>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</si>
  <si>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</si>
  <si>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</si>
  <si>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</si>
  <si>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</si>
  <si>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</si>
  <si>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</si>
  <si>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</si>
  <si>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</si>
  <si>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</si>
  <si>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</si>
  <si>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</si>
  <si>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</si>
  <si>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</si>
  <si>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</si>
  <si>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</si>
  <si>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</si>
  <si>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</si>
  <si>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</si>
  <si>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</si>
  <si>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</si>
  <si>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</si>
  <si>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</si>
  <si>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</si>
  <si>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</si>
  <si>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</si>
  <si>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</si>
  <si>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</si>
  <si>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</si>
  <si>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</si>
  <si>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</si>
  <si>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</si>
  <si>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</si>
  <si>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</si>
  <si>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</si>
  <si>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</si>
  <si>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</si>
  <si>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</si>
  <si>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</si>
  <si>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</si>
  <si>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</si>
  <si>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</si>
  <si>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</si>
  <si>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</si>
  <si>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</si>
  <si>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</si>
  <si>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</si>
  <si>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</si>
  <si>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</si>
  <si>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</si>
  <si>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</si>
  <si>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</si>
  <si>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</si>
  <si>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</si>
  <si>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</si>
  <si>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</si>
  <si>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</si>
  <si>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</si>
  <si>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</si>
  <si>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</si>
  <si>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</si>
  <si>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</si>
  <si>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</si>
  <si>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</si>
  <si>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</si>
  <si>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</si>
  <si>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</si>
  <si>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</si>
  <si>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</si>
  <si>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</si>
  <si>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</si>
  <si>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</si>
  <si>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</si>
  <si>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</si>
  <si>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</si>
  <si>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</si>
  <si>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</si>
  <si>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</si>
  <si>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</si>
  <si>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</si>
  <si>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</si>
  <si>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</si>
  <si>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</si>
  <si>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</si>
  <si>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</si>
  <si>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</si>
  <si>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</si>
  <si>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</si>
  <si>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</si>
  <si>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</si>
  <si>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</si>
  <si>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</si>
  <si>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</si>
  <si>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</si>
  <si>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</si>
  <si>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</si>
  <si>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</si>
  <si>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</si>
  <si>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</si>
  <si>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</si>
  <si>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</si>
  <si>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</si>
  <si>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</si>
  <si>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</si>
  <si>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</si>
  <si>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</si>
  <si>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</si>
  <si>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</si>
  <si>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</si>
  <si>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</si>
  <si>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</si>
  <si>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</si>
  <si>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</si>
  <si>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</si>
  <si>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</si>
  <si>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</si>
  <si>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</si>
  <si>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</si>
  <si>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</si>
  <si>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</si>
  <si>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</si>
  <si>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</si>
  <si>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</si>
  <si>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</si>
  <si>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</si>
  <si>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</si>
  <si>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</si>
  <si>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</si>
  <si>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</si>
  <si>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</si>
  <si>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</si>
  <si>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</si>
  <si>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</si>
  <si>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</si>
  <si>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</si>
  <si>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</si>
  <si>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</si>
  <si>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</si>
  <si>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</si>
  <si>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</si>
  <si>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</si>
  <si>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</si>
  <si>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</si>
  <si>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</si>
  <si>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</si>
  <si>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</si>
  <si>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</si>
  <si>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</si>
  <si>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</si>
  <si>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</si>
  <si>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</si>
  <si>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</si>
  <si>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</si>
  <si>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</si>
  <si>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</si>
  <si>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</si>
  <si>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</si>
  <si>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</si>
  <si>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</si>
  <si>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</si>
  <si>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</si>
  <si>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</si>
  <si>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</si>
  <si>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</si>
  <si>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</si>
  <si>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</si>
  <si>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</si>
  <si>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</si>
  <si>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</si>
  <si>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</si>
  <si>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</si>
  <si>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</si>
  <si>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</si>
  <si>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</si>
  <si>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</si>
  <si>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</si>
  <si>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</si>
  <si>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</si>
  <si>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</si>
  <si>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</si>
  <si>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</si>
  <si>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</si>
  <si>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</si>
  <si>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</si>
  <si>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</si>
  <si>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</si>
  <si>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</si>
  <si>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</si>
  <si>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</si>
  <si>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</si>
  <si>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</si>
  <si>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</si>
  <si>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</si>
  <si>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</si>
  <si>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</si>
  <si>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</si>
  <si>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</si>
  <si>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</si>
  <si>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</si>
  <si>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</si>
  <si>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</si>
  <si>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</si>
  <si>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</si>
  <si>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</si>
  <si>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</si>
  <si>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</si>
  <si>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</si>
  <si>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</si>
  <si>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</si>
  <si>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</si>
  <si>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</si>
  <si>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</si>
  <si>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</si>
  <si>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</si>
  <si>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</si>
  <si>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</si>
  <si>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</si>
  <si>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</si>
  <si>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</si>
  <si>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</si>
  <si>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</si>
  <si>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</si>
  <si>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</si>
  <si>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</si>
  <si>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</si>
  <si>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</si>
  <si>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</si>
  <si>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</si>
  <si>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</si>
  <si>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</si>
  <si>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</si>
  <si>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</si>
  <si>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</si>
  <si>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</si>
  <si>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</si>
  <si>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</si>
  <si>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</si>
  <si>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</si>
  <si>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</si>
  <si>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</si>
  <si>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</si>
  <si>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</si>
  <si>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</si>
  <si>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</si>
  <si>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</si>
  <si>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</si>
  <si>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</si>
  <si>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</si>
  <si>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</si>
  <si>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</si>
  <si>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</si>
  <si>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</si>
  <si>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</si>
  <si>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</si>
  <si>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</si>
  <si>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</si>
  <si>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</si>
  <si>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</si>
  <si>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</si>
  <si>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</si>
  <si>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</si>
  <si>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</si>
  <si>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</si>
  <si>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</si>
  <si>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</si>
  <si>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</si>
  <si>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</si>
  <si>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</si>
  <si>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</si>
  <si>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</si>
  <si>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</si>
  <si>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</si>
  <si>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</si>
  <si>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</si>
  <si>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</si>
  <si>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</si>
  <si>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</si>
  <si>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</si>
  <si>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</si>
  <si>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</si>
  <si>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</si>
  <si>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</si>
  <si>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</si>
  <si>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</si>
  <si>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</si>
  <si>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</si>
  <si>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</si>
  <si>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</si>
  <si>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</si>
  <si>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</si>
  <si>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</si>
  <si>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</si>
  <si>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</si>
  <si>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</si>
  <si>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</si>
  <si>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</si>
  <si>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</si>
  <si>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</si>
  <si>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</si>
  <si>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</si>
  <si>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</si>
  <si>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</si>
  <si>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</si>
  <si>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</si>
  <si>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</si>
  <si>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</si>
  <si>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</si>
  <si>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</si>
  <si>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</si>
  <si>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</si>
  <si>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</si>
  <si>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</si>
  <si>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</si>
  <si>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</si>
  <si>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</si>
  <si>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</si>
  <si>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</si>
  <si>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</si>
  <si>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</si>
  <si>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</si>
  <si>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</si>
  <si>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</si>
  <si>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</si>
  <si>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</si>
  <si>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</si>
  <si>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</si>
  <si>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</si>
  <si>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</si>
  <si>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</si>
  <si>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</si>
  <si>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</si>
  <si>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</si>
  <si>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</si>
  <si>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</si>
  <si>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</si>
  <si>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</si>
  <si>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</si>
  <si>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</si>
  <si>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</si>
  <si>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</si>
  <si>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</si>
  <si>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</si>
  <si>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</si>
  <si>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</si>
  <si>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</si>
  <si>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</si>
  <si>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</si>
  <si>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</si>
  <si>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</si>
  <si>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</si>
  <si>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</si>
  <si>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</si>
  <si>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</si>
  <si>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</si>
  <si>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</si>
  <si>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</si>
  <si>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</si>
  <si>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</si>
  <si>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</si>
  <si>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</si>
  <si>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</si>
  <si>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</si>
  <si>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</si>
  <si>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</si>
  <si>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</si>
  <si>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</si>
  <si>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</si>
  <si>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</si>
  <si>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</si>
  <si>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</si>
  <si>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</si>
  <si>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</si>
  <si>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</si>
  <si>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</si>
  <si>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</si>
  <si>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</si>
  <si>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</si>
  <si>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</si>
  <si>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</si>
  <si>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</si>
  <si>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</si>
  <si>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</si>
  <si>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</si>
  <si>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</si>
  <si>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</si>
  <si>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</si>
  <si>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</si>
  <si>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</si>
  <si>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</si>
  <si>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</si>
  <si>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</si>
  <si>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</si>
  <si>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</si>
  <si>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</si>
  <si>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</si>
  <si>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</si>
  <si>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</si>
  <si>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</si>
  <si>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</si>
  <si>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</si>
  <si>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</si>
  <si>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</si>
  <si>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</si>
  <si>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</si>
  <si>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</si>
  <si>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</si>
  <si>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</si>
  <si>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</si>
  <si>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</si>
  <si>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</si>
  <si>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</si>
  <si>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</si>
  <si>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</si>
  <si>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</si>
  <si>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</si>
  <si>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</si>
  <si>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</si>
  <si>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</si>
  <si>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</si>
  <si>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</si>
  <si>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</si>
  <si>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</si>
  <si>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</si>
  <si>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</si>
  <si>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</si>
  <si>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</si>
  <si>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</si>
  <si>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</si>
  <si>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</si>
  <si>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</si>
  <si>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</si>
  <si>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</si>
  <si>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</si>
  <si>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</si>
  <si>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</si>
  <si>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</si>
  <si>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</si>
  <si>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</si>
  <si>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</si>
  <si>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</si>
  <si>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</si>
  <si>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</si>
  <si>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</si>
  <si>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</si>
  <si>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</si>
  <si>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</si>
  <si>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</si>
  <si>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</si>
  <si>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</si>
  <si>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</si>
  <si>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</si>
  <si>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</si>
  <si>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</si>
  <si>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</si>
  <si>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</si>
  <si>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</si>
  <si>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</si>
  <si>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</si>
  <si>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</si>
  <si>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</si>
  <si>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</si>
  <si>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</si>
  <si>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</si>
  <si>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</si>
  <si>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</si>
  <si>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</si>
  <si>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</si>
  <si>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</si>
  <si>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</si>
  <si>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</si>
  <si>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</si>
  <si>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</si>
  <si>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</si>
  <si>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</si>
  <si>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</si>
  <si>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</si>
  <si>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</si>
  <si>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</si>
  <si>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</si>
  <si>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</si>
  <si>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</si>
  <si>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</si>
  <si>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</si>
  <si>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</si>
  <si>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</si>
  <si>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</si>
  <si>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</si>
  <si>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</si>
  <si>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</si>
  <si>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</si>
  <si>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</si>
  <si>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</si>
  <si>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</si>
  <si>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</si>
  <si>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</si>
  <si>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</si>
  <si>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</si>
  <si>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</si>
  <si>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</si>
  <si>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</si>
  <si>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</si>
  <si>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</si>
  <si>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</si>
  <si>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</si>
  <si>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</si>
  <si>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</si>
  <si>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</si>
  <si>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</si>
  <si>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</si>
  <si>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</si>
  <si>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</si>
  <si>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</si>
  <si>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</si>
  <si>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</si>
  <si>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</si>
  <si>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</si>
  <si>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</si>
  <si>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</si>
  <si>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</si>
  <si>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</si>
  <si>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</si>
  <si>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</si>
  <si>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</si>
  <si>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</si>
  <si>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</si>
  <si>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</si>
  <si>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</si>
  <si>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</si>
  <si>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</si>
  <si>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</si>
  <si>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</si>
  <si>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</si>
  <si>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</si>
  <si>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</si>
  <si>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</si>
  <si>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</si>
  <si>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</si>
  <si>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</si>
  <si>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</si>
  <si>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</si>
  <si>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</si>
  <si>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</si>
  <si>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</si>
  <si>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</si>
  <si>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</si>
  <si>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</si>
  <si>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</si>
  <si>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</si>
  <si>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</si>
  <si>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</si>
  <si>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</si>
  <si>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</si>
  <si>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</si>
  <si>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</si>
  <si>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</si>
  <si>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</si>
  <si>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</si>
  <si>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</si>
  <si>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</si>
  <si>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</si>
  <si>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</si>
  <si>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</si>
  <si>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</si>
  <si>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</si>
  <si>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</si>
  <si>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</si>
  <si>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</si>
  <si>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</si>
  <si>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</si>
  <si>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</si>
  <si>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</si>
  <si>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</si>
  <si>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</si>
  <si>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</si>
  <si>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</si>
  <si>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</si>
  <si>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</si>
  <si>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</si>
  <si>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</si>
  <si>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</si>
  <si>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</si>
  <si>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</si>
  <si>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</si>
  <si>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</si>
  <si>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</si>
  <si>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</si>
  <si>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</si>
  <si>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</si>
  <si>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</si>
  <si>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</si>
  <si>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</si>
  <si>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</si>
  <si>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</si>
  <si>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</si>
  <si>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</si>
  <si>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</si>
  <si>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</si>
  <si>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</si>
  <si>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</si>
  <si>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</si>
  <si>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</si>
  <si>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</si>
  <si>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</si>
  <si>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</si>
  <si>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</si>
  <si>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</si>
  <si>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</si>
  <si>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</si>
  <si>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</si>
  <si>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</si>
  <si>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</si>
  <si>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</si>
  <si>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</si>
  <si>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</si>
  <si>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</si>
  <si>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</si>
  <si>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</si>
  <si>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</si>
  <si>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</si>
  <si>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</si>
  <si>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</si>
  <si>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</si>
  <si>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</si>
  <si>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</si>
  <si>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</si>
  <si>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</si>
  <si>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</si>
  <si>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</si>
  <si>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</si>
  <si>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</si>
  <si>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</si>
  <si>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</si>
  <si>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</si>
  <si>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</si>
  <si>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</si>
  <si>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</si>
  <si>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</si>
  <si>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</si>
  <si>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</si>
  <si>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</si>
  <si>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</si>
  <si>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</si>
  <si>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</si>
  <si>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</si>
  <si>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</si>
  <si>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</si>
  <si>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</si>
  <si>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</si>
  <si>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</si>
  <si>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</si>
  <si>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</si>
  <si>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</si>
  <si>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</si>
  <si>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</si>
  <si>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</si>
  <si>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</si>
  <si>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</si>
  <si>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</si>
  <si>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</si>
  <si>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</si>
  <si>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</si>
  <si>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</si>
  <si>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</si>
  <si>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</si>
  <si>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</si>
  <si>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</si>
  <si>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</si>
  <si>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</si>
  <si>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</si>
  <si>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</si>
  <si>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</si>
  <si>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</si>
  <si>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</si>
  <si>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</si>
  <si>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</si>
  <si>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</si>
  <si>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</si>
  <si>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</si>
  <si>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</si>
  <si>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</si>
  <si>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</si>
  <si>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</si>
  <si>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</si>
  <si>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</si>
  <si>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</si>
  <si>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</si>
  <si>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</si>
  <si>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</si>
  <si>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</si>
  <si>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</si>
  <si>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</si>
  <si>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</si>
  <si>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</si>
  <si>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</si>
  <si>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</si>
  <si>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</si>
  <si>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</si>
  <si>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</si>
  <si>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</si>
  <si>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</si>
  <si>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</si>
  <si>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</si>
  <si>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</si>
  <si>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</si>
  <si>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</si>
  <si>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</si>
  <si>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</si>
  <si>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</si>
  <si>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</si>
  <si>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</si>
  <si>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</si>
  <si>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</si>
  <si>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</si>
  <si>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</si>
  <si>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</si>
  <si>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</si>
  <si>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</si>
  <si>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</si>
  <si>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</si>
  <si>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</si>
  <si>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</si>
  <si>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</si>
  <si>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</si>
  <si>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</si>
  <si>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</si>
  <si>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</si>
  <si>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</si>
  <si>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</si>
  <si>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</si>
  <si>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</si>
  <si>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</si>
  <si>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</si>
  <si>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</si>
  <si>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</si>
  <si>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</si>
  <si>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</si>
  <si>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</si>
  <si>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</si>
  <si>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</si>
  <si>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</si>
  <si>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</si>
  <si>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</si>
  <si>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</si>
  <si>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</si>
  <si>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</si>
  <si>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</si>
  <si>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</si>
  <si>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</si>
  <si>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</si>
  <si>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</si>
  <si>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</si>
  <si>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</si>
  <si>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</si>
  <si>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</si>
  <si>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</si>
  <si>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</si>
  <si>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</si>
  <si>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</si>
  <si>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</si>
  <si>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</si>
  <si>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</si>
  <si>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</si>
  <si>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</si>
  <si>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</si>
  <si>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</si>
  <si>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</si>
  <si>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</si>
  <si>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</si>
  <si>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</si>
  <si>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</si>
  <si>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</si>
  <si>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</si>
  <si>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</si>
  <si>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</si>
  <si>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</si>
  <si>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</si>
  <si>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</si>
  <si>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</si>
  <si>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</si>
  <si>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</si>
  <si>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</si>
  <si>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</si>
  <si>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</si>
  <si>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</si>
  <si>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</si>
  <si>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</si>
  <si>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</si>
  <si>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</si>
  <si>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</si>
  <si>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</si>
  <si>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</si>
  <si>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</si>
  <si>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</si>
  <si>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</si>
  <si>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</si>
  <si>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</si>
  <si>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</si>
  <si>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</si>
  <si>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</si>
  <si>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</si>
  <si>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</si>
  <si>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</si>
  <si>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</si>
  <si>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</si>
  <si>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</si>
  <si>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</si>
  <si>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</si>
  <si>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</si>
  <si>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</si>
  <si>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</si>
  <si>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</si>
  <si>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</si>
  <si>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</si>
  <si>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</si>
  <si>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</si>
  <si>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</si>
  <si>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</si>
  <si>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</si>
  <si>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</si>
  <si>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</si>
  <si>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</si>
  <si>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</si>
  <si>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</si>
  <si>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</si>
  <si>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</si>
  <si>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</si>
  <si>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</si>
  <si>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</si>
  <si>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</si>
  <si>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</si>
  <si>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</si>
  <si>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</si>
  <si>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</si>
  <si>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</si>
  <si>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</si>
  <si>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</si>
  <si>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</si>
  <si>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</si>
  <si>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</si>
  <si>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</si>
  <si>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</si>
  <si>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</si>
  <si>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</si>
  <si>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</si>
  <si>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</si>
  <si>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</si>
  <si>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</si>
  <si>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</si>
  <si>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</si>
  <si>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</si>
  <si>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</si>
  <si>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</si>
  <si>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</si>
  <si>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</si>
  <si>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</si>
  <si>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</si>
  <si>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</si>
  <si>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</si>
  <si>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</si>
  <si>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</si>
  <si>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</si>
  <si>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</si>
  <si>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</si>
  <si>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</si>
  <si>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</si>
  <si>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</si>
  <si>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</si>
  <si>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</si>
  <si>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</si>
  <si>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</si>
  <si>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</si>
  <si>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</si>
  <si>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</si>
  <si>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</si>
  <si>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</si>
  <si>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</si>
  <si>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</si>
  <si>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</si>
  <si>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</si>
  <si>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</si>
  <si>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</si>
  <si>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</si>
  <si>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</si>
  <si>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</si>
  <si>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</si>
  <si>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</si>
  <si>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</si>
  <si>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</si>
  <si>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</si>
  <si>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</si>
  <si>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</si>
  <si>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</si>
  <si>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</si>
  <si>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</si>
  <si>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</si>
  <si>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</si>
  <si>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</si>
  <si>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</si>
  <si>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</si>
  <si>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</si>
  <si>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</si>
  <si>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</si>
  <si>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</si>
  <si>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</si>
  <si>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</si>
  <si>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</si>
  <si>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</si>
  <si>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</si>
  <si>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</si>
  <si>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</si>
  <si>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</si>
  <si>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</si>
  <si>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</si>
  <si>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</si>
  <si>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</si>
  <si>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</si>
  <si>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</si>
  <si>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</si>
  <si>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</si>
  <si>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</si>
  <si>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</si>
  <si>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</si>
  <si>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</si>
  <si>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</si>
  <si>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</si>
  <si>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</si>
  <si>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</si>
  <si>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</si>
  <si>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</si>
  <si>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</si>
  <si>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</si>
  <si>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</si>
  <si>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</si>
  <si>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</si>
  <si>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</si>
  <si>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</si>
  <si>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</si>
  <si>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</si>
  <si>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</si>
  <si>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</si>
  <si>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</si>
  <si>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</si>
  <si>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</si>
  <si>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</si>
  <si>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</si>
  <si>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</si>
  <si>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</si>
  <si>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</si>
  <si>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</si>
  <si>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</si>
  <si>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</si>
  <si>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</si>
  <si>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</si>
  <si>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</si>
  <si>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</si>
  <si>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</si>
  <si>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</si>
  <si>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</si>
  <si>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</si>
  <si>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</si>
  <si>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</si>
  <si>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</si>
  <si>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</si>
  <si>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</si>
  <si>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</si>
  <si>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</si>
  <si>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</si>
  <si>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</si>
  <si>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</si>
  <si>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</si>
  <si>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</si>
  <si>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</si>
  <si>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</si>
  <si>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</si>
  <si>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</si>
  <si>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</si>
  <si>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</si>
  <si>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</si>
  <si>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</si>
  <si>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</si>
  <si>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</si>
  <si>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</si>
  <si>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</si>
  <si>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</si>
  <si>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</si>
  <si>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</si>
  <si>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</si>
  <si>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</si>
  <si>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</si>
  <si>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</si>
  <si>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</si>
  <si>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</si>
  <si>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</si>
  <si>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</si>
  <si>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</si>
  <si>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</si>
  <si>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</si>
  <si>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</si>
  <si>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</si>
  <si>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</si>
  <si>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</si>
  <si>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</si>
  <si>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</si>
  <si>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</si>
  <si>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</si>
  <si>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</si>
  <si>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</si>
  <si>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</si>
  <si>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</si>
  <si>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</si>
  <si>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</si>
  <si>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</si>
  <si>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</si>
  <si>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</si>
  <si>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</si>
  <si>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</si>
  <si>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</si>
  <si>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</si>
  <si>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</si>
  <si>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</si>
  <si>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</si>
  <si>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</si>
  <si>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</si>
  <si>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</si>
  <si>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</si>
  <si>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</si>
  <si>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</si>
  <si>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</si>
  <si>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</si>
  <si>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</si>
  <si>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</si>
  <si>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</si>
  <si>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</si>
  <si>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</si>
  <si>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</si>
  <si>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</si>
  <si>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</si>
  <si>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</si>
  <si>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</si>
  <si>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</si>
  <si>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</si>
  <si>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</si>
  <si>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</si>
  <si>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</si>
  <si>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</si>
  <si>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</si>
  <si>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</si>
  <si>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</si>
  <si>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</si>
  <si>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</si>
  <si>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</si>
  <si>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</si>
  <si>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</si>
  <si>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</si>
  <si>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</si>
  <si>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</si>
  <si>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</si>
  <si>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</si>
  <si>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</si>
  <si>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</si>
  <si>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</si>
  <si>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</si>
  <si>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</si>
  <si>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</si>
  <si>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</si>
  <si>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</si>
  <si>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</si>
  <si>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</si>
  <si>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</si>
  <si>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</si>
  <si>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</si>
  <si>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</si>
  <si>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</si>
  <si>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</si>
  <si>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</si>
  <si>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</si>
  <si>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</si>
  <si>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</si>
  <si>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</si>
  <si>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</si>
  <si>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</si>
  <si>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</si>
  <si>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</si>
  <si>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</si>
  <si>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</si>
  <si>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</si>
  <si>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</si>
  <si>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</si>
  <si>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</si>
  <si>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</si>
  <si>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</si>
  <si>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</si>
  <si>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</si>
  <si>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</si>
  <si>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</si>
  <si>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</si>
  <si>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</si>
  <si>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</si>
  <si>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</si>
  <si>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</si>
  <si>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</si>
  <si>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</si>
  <si>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</si>
  <si>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</si>
  <si>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</si>
  <si>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</si>
  <si>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</si>
  <si>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</si>
  <si>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</si>
  <si>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</si>
  <si>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</si>
  <si>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</si>
  <si>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</si>
  <si>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</si>
  <si>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</si>
  <si>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</si>
  <si>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</si>
  <si>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</si>
  <si>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</si>
  <si>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</si>
  <si>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</si>
  <si>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</si>
  <si>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</si>
  <si>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</si>
  <si>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</si>
  <si>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</si>
  <si>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</si>
  <si>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</si>
  <si>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</si>
  <si>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</si>
  <si>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</si>
  <si>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</si>
  <si>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</si>
  <si>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</si>
  <si>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</si>
  <si>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</si>
  <si>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</si>
  <si>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</si>
  <si>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</si>
  <si>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</si>
  <si>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</si>
  <si>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</si>
  <si>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</si>
  <si>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</si>
  <si>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</si>
  <si>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</si>
  <si>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</si>
  <si>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</si>
  <si>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</si>
  <si>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</si>
  <si>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</si>
  <si>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</si>
  <si>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</si>
  <si>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</si>
  <si>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</si>
  <si>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</si>
  <si>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</si>
  <si>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</si>
  <si>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</si>
  <si>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</si>
  <si>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</si>
  <si>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</si>
  <si>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</si>
  <si>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</si>
  <si>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</si>
  <si>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</si>
  <si>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</si>
  <si>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</si>
  <si>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</si>
  <si>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</si>
  <si>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</si>
  <si>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</si>
  <si>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</si>
  <si>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</si>
  <si>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</si>
  <si>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</si>
  <si>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</si>
  <si>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</si>
  <si>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</si>
  <si>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</si>
  <si>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</si>
  <si>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</si>
  <si>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</si>
  <si>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</si>
  <si>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</si>
  <si>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</si>
  <si>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</si>
  <si>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</si>
  <si>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</si>
  <si>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</si>
  <si>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</si>
  <si>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</si>
  <si>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</si>
  <si>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</si>
  <si>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</si>
  <si>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</si>
  <si>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</si>
  <si>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</si>
  <si>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</si>
  <si>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</si>
  <si>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</si>
  <si>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</si>
  <si>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</si>
  <si>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</si>
  <si>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</si>
  <si>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</si>
  <si>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</si>
  <si>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</si>
  <si>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</si>
  <si>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</si>
  <si>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</si>
  <si>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</si>
  <si>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</si>
  <si>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</si>
  <si>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</si>
  <si>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</si>
  <si>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</si>
  <si>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</si>
  <si>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</si>
  <si>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</si>
  <si>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</si>
  <si>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</si>
  <si>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</si>
  <si>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</si>
  <si>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</si>
  <si>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</si>
  <si>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</si>
  <si>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</si>
  <si>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</si>
  <si>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</si>
  <si>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</si>
  <si>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</si>
  <si>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</si>
  <si>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</si>
  <si>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</si>
  <si>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</si>
  <si>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</si>
  <si>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</si>
  <si>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</si>
  <si>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</si>
  <si>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</si>
  <si>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</si>
  <si>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</si>
  <si>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</si>
  <si>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</si>
  <si>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</si>
  <si>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</si>
  <si>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</si>
  <si>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</si>
  <si>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</si>
  <si>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</si>
  <si>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</si>
  <si>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</si>
  <si>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</si>
  <si>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</si>
  <si>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</si>
  <si>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</si>
  <si>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</si>
  <si>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</si>
  <si>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</si>
  <si>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</si>
  <si>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</si>
  <si>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</si>
  <si>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</si>
  <si>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</si>
  <si>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</si>
  <si>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</si>
  <si>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</si>
  <si>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</si>
  <si>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</si>
  <si>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</si>
  <si>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</si>
  <si>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</si>
  <si>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</si>
  <si>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</si>
  <si>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</si>
  <si>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</si>
  <si>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</si>
  <si>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</si>
  <si>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</si>
  <si>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</si>
  <si>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</si>
  <si>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</si>
  <si>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</si>
  <si>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</si>
  <si>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</si>
  <si>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</si>
  <si>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</si>
  <si>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</si>
  <si>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</si>
  <si>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</si>
  <si>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</si>
  <si>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</si>
  <si>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</si>
  <si>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</si>
  <si>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</si>
  <si>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</si>
  <si>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</si>
  <si>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</si>
  <si>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</si>
  <si>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</si>
  <si>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</si>
  <si>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</si>
  <si>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</si>
  <si>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</si>
  <si>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</si>
  <si>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</si>
  <si>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</si>
  <si>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</si>
  <si>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</si>
  <si>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</si>
  <si>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</si>
  <si>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</si>
  <si>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</si>
  <si>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</si>
  <si>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</si>
  <si>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</si>
  <si>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</si>
  <si>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</si>
  <si>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</si>
  <si>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</si>
  <si>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</si>
  <si>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</si>
  <si>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</si>
  <si>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</si>
  <si>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</si>
  <si>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</si>
  <si>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</si>
  <si>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</si>
  <si>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</si>
  <si>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</si>
  <si>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</si>
  <si>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</si>
  <si>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</si>
  <si>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</si>
  <si>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</si>
  <si>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</si>
  <si>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</si>
  <si>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</si>
  <si>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</si>
  <si>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</si>
  <si>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</si>
  <si>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</si>
  <si>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</si>
  <si>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</si>
  <si>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</si>
  <si>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</si>
  <si>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</si>
  <si>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</si>
  <si>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</si>
  <si>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</si>
  <si>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</si>
  <si>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</si>
  <si>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</si>
  <si>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</si>
  <si>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</si>
  <si>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</si>
  <si>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</si>
  <si>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</si>
  <si>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</si>
  <si>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</si>
  <si>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</si>
  <si>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</si>
  <si>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</si>
  <si>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</si>
  <si>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</si>
  <si>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</si>
  <si>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</si>
  <si>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</si>
  <si>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</si>
  <si>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</si>
  <si>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</si>
  <si>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</si>
  <si>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</si>
  <si>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</si>
  <si>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</si>
  <si>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</si>
  <si>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</si>
  <si>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</si>
  <si>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</si>
  <si>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</si>
  <si>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</si>
  <si>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</si>
  <si>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</si>
  <si>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</si>
  <si>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</si>
  <si>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</si>
  <si>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</si>
  <si>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</si>
  <si>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</si>
  <si>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</si>
  <si>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</si>
  <si>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</si>
  <si>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</si>
  <si>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</si>
  <si>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</si>
  <si>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</si>
  <si>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</si>
  <si>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</si>
  <si>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</si>
  <si>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</si>
  <si>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</si>
  <si>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</si>
  <si>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</si>
  <si>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</si>
  <si>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</si>
  <si>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</si>
  <si>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</si>
  <si>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</si>
  <si>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</si>
  <si>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</si>
  <si>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</si>
  <si>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</si>
  <si>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</si>
  <si>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</si>
  <si>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</si>
  <si>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</si>
  <si>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</si>
  <si>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</si>
  <si>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</si>
  <si>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</si>
  <si>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</si>
  <si>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</si>
  <si>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</si>
  <si>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</si>
  <si>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</si>
  <si>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</si>
  <si>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</si>
  <si>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</si>
  <si>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</si>
  <si>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</si>
  <si>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</si>
  <si>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</si>
  <si>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</si>
  <si>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</si>
  <si>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</si>
  <si>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</si>
  <si>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</si>
  <si>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</si>
  <si>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</si>
  <si>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</si>
  <si>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</si>
  <si>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</si>
  <si>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</si>
  <si>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</si>
  <si>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</si>
  <si>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</si>
  <si>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</si>
  <si>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</si>
  <si>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</si>
  <si>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</si>
  <si>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</si>
  <si>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</si>
  <si>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</si>
  <si>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</si>
  <si>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</si>
  <si>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</si>
  <si>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</si>
  <si>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</si>
  <si>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</si>
  <si>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</si>
  <si>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</si>
  <si>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</si>
  <si>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</si>
  <si>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</si>
  <si>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</si>
  <si>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</si>
  <si>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</si>
  <si>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</si>
  <si>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</si>
  <si>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</si>
  <si>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</si>
  <si>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</si>
  <si>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</si>
  <si>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</si>
  <si>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</si>
  <si>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</si>
  <si>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</si>
  <si>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</si>
  <si>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</si>
  <si>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</si>
  <si>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</si>
  <si>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</si>
  <si>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</si>
  <si>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</si>
  <si>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</si>
  <si>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</si>
  <si>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</si>
  <si>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</si>
  <si>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</si>
  <si>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</si>
  <si>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</si>
  <si>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</si>
  <si>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</si>
  <si>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</si>
  <si>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</si>
  <si>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</si>
  <si>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</si>
  <si>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</si>
  <si>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</si>
  <si>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</si>
  <si>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</si>
  <si>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</si>
  <si>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</si>
  <si>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</si>
  <si>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</si>
  <si>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</si>
  <si>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</si>
  <si>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</si>
  <si>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</si>
  <si>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</si>
  <si>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</si>
  <si>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</si>
  <si>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</si>
  <si>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</si>
  <si>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</si>
  <si>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</si>
  <si>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</si>
  <si>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</si>
  <si>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</si>
  <si>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</si>
  <si>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</si>
  <si>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</si>
  <si>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</si>
  <si>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</si>
  <si>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</si>
  <si>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</si>
  <si>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</si>
  <si>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</si>
  <si>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</si>
  <si>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</si>
  <si>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</si>
  <si>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</si>
  <si>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</si>
  <si>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</si>
  <si>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</si>
  <si>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</si>
  <si>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</si>
  <si>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</si>
  <si>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</si>
  <si>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</si>
  <si>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</si>
  <si>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</si>
  <si>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</si>
  <si>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</si>
  <si>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</si>
  <si>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</si>
  <si>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</si>
  <si>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</si>
  <si>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</si>
  <si>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</si>
  <si>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</si>
  <si>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</si>
  <si>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</si>
  <si>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</si>
  <si>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</si>
  <si>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</si>
  <si>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</si>
  <si>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</si>
  <si>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</si>
  <si>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</si>
  <si>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</si>
  <si>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</si>
  <si>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</si>
  <si>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</si>
  <si>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</si>
  <si>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</si>
  <si>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</si>
  <si>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</si>
  <si>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</si>
  <si>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</si>
  <si>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</si>
  <si>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</si>
  <si>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</si>
  <si>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</si>
  <si>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</si>
  <si>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</si>
  <si>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</si>
  <si>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</si>
  <si>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</si>
  <si>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</si>
  <si>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</si>
  <si>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</si>
  <si>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</si>
  <si>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</si>
  <si>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</si>
  <si>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</si>
  <si>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</si>
  <si>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</si>
  <si>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</si>
  <si>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</si>
  <si>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</si>
  <si>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</si>
  <si>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</si>
  <si>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</si>
  <si>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</si>
  <si>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</si>
  <si>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</si>
  <si>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</si>
  <si>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</si>
  <si>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</si>
  <si>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</si>
  <si>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</si>
  <si>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</si>
  <si>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</si>
  <si>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</si>
  <si>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</si>
  <si>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</si>
  <si>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</si>
  <si>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</si>
  <si>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</si>
  <si>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</si>
  <si>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</si>
  <si>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</si>
  <si>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</si>
  <si>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</si>
  <si>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</si>
  <si>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</si>
  <si>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</si>
  <si>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</si>
  <si>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</si>
  <si>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</si>
  <si>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</si>
  <si>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</si>
  <si>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</si>
  <si>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</si>
  <si>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</si>
  <si>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</si>
  <si>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</si>
  <si>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</si>
  <si>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</si>
  <si>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</si>
  <si>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</si>
  <si>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</si>
  <si>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</si>
  <si>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</si>
  <si>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</si>
  <si>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</si>
  <si>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</si>
  <si>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</si>
  <si>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</si>
  <si>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</si>
  <si>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</si>
  <si>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</si>
  <si>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</si>
  <si>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</si>
  <si>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</si>
  <si>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</si>
  <si>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</si>
  <si>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</si>
  <si>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</si>
  <si>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</si>
  <si>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</si>
  <si>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</si>
  <si>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</si>
  <si>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</si>
  <si>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</si>
  <si>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</si>
  <si>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</si>
  <si>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</si>
  <si>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</si>
  <si>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</si>
  <si>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</si>
  <si>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</si>
  <si>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</si>
  <si>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</si>
  <si>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</si>
  <si>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</si>
  <si>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</si>
  <si>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</si>
  <si>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</si>
  <si>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</si>
  <si>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</si>
  <si>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</si>
  <si>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</si>
  <si>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</si>
  <si>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</si>
  <si>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</si>
  <si>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</si>
  <si>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</si>
  <si>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</si>
  <si>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</si>
  <si>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</si>
  <si>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</si>
  <si>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</si>
  <si>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</si>
  <si>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</si>
  <si>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</si>
  <si>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</si>
  <si>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</si>
  <si>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</si>
  <si>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</si>
  <si>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</si>
  <si>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</si>
  <si>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</si>
  <si>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</si>
  <si>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</si>
  <si>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</si>
  <si>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</si>
  <si>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</si>
  <si>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</si>
  <si>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</si>
  <si>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</si>
  <si>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</si>
  <si>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</si>
  <si>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</si>
  <si>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</si>
  <si>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</si>
  <si>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</si>
  <si>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</si>
  <si>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</si>
  <si>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</si>
  <si>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</si>
  <si>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</si>
  <si>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</si>
  <si>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</si>
  <si>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</si>
  <si>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</si>
  <si>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</si>
  <si>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</si>
  <si>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</si>
  <si>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</si>
  <si>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</si>
  <si>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</si>
  <si>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</si>
  <si>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</si>
  <si>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</si>
  <si>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</si>
  <si>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</si>
  <si>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</si>
  <si>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</si>
  <si>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</si>
  <si>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</si>
  <si>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</si>
  <si>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</si>
  <si>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</si>
  <si>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</si>
  <si>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</si>
  <si>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</si>
  <si>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</si>
  <si>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</si>
  <si>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</si>
  <si>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</si>
  <si>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</si>
  <si>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</si>
  <si>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</si>
  <si>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</si>
  <si>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</si>
  <si>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</si>
  <si>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</si>
  <si>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</si>
  <si>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</si>
  <si>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</si>
  <si>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</si>
  <si>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</si>
  <si>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</si>
  <si>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</si>
  <si>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</si>
  <si>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</si>
  <si>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</si>
  <si>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</si>
  <si>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</si>
  <si>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</si>
  <si>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</si>
  <si>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</si>
  <si>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</si>
  <si>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</si>
  <si>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</si>
  <si>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</si>
  <si>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</si>
  <si>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</si>
  <si>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</si>
  <si>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</si>
  <si>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</si>
  <si>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</si>
  <si>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</si>
  <si>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</si>
  <si>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</si>
  <si>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</si>
  <si>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</si>
  <si>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</si>
  <si>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</si>
  <si>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</si>
  <si>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</si>
  <si>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</si>
  <si>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</si>
  <si>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</si>
  <si>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</si>
  <si>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</si>
  <si>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</si>
  <si>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</si>
  <si>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</si>
  <si>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</si>
  <si>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</si>
  <si>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</si>
  <si>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</si>
  <si>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</si>
  <si>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</si>
  <si>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</si>
  <si>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</si>
  <si>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</si>
  <si>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</si>
  <si>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</si>
  <si>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</si>
  <si>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</si>
  <si>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</si>
  <si>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</si>
  <si>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</si>
  <si>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</si>
  <si>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</si>
  <si>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</si>
  <si>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</si>
  <si>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</si>
  <si>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</si>
  <si>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</si>
  <si>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</si>
  <si>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</si>
  <si>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</si>
  <si>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</si>
  <si>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</si>
  <si>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</si>
  <si>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</si>
  <si>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</si>
  <si>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</si>
  <si>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</si>
  <si>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</si>
  <si>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</si>
  <si>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</si>
  <si>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</si>
  <si>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</si>
  <si>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</si>
  <si>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</si>
  <si>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</si>
  <si>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</si>
  <si>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</si>
  <si>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</si>
  <si>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</si>
  <si>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</si>
  <si>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</si>
  <si>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</si>
  <si>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</si>
  <si>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</si>
  <si>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</si>
  <si>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</si>
  <si>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</si>
  <si>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</si>
  <si>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</si>
  <si>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</si>
  <si>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</si>
  <si>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</si>
  <si>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</si>
  <si>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</si>
  <si>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</si>
  <si>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</si>
  <si>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</si>
  <si>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</si>
  <si>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</si>
  <si>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</si>
  <si>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</si>
  <si>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</si>
  <si>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</si>
  <si>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</si>
  <si>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</si>
  <si>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</si>
  <si>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</si>
  <si>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</si>
  <si>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</si>
  <si>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</si>
  <si>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</si>
  <si>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</si>
  <si>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</si>
  <si>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</si>
  <si>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</si>
  <si>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</si>
  <si>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</si>
  <si>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</si>
  <si>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</si>
  <si>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</si>
  <si>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</si>
  <si>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</si>
  <si>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</si>
  <si>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</si>
  <si>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</si>
  <si>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</si>
  <si>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</si>
  <si>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</si>
  <si>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</si>
  <si>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</si>
  <si>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</si>
  <si>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</si>
  <si>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</si>
  <si>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</si>
  <si>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</si>
  <si>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</si>
  <si>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</si>
  <si>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</si>
  <si>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</si>
  <si>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</si>
  <si>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</si>
  <si>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</si>
  <si>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</si>
  <si>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</si>
  <si>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</si>
  <si>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</si>
  <si>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</si>
  <si>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</si>
  <si>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</si>
  <si>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</si>
  <si>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</si>
  <si>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</si>
  <si>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</si>
  <si>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</si>
  <si>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</si>
  <si>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</si>
  <si>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</si>
  <si>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</si>
  <si>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</si>
  <si>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</si>
  <si>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</si>
  <si>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</si>
  <si>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</si>
  <si>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</si>
  <si>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</si>
  <si>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</si>
  <si>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</si>
  <si>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</si>
  <si>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</si>
  <si>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</si>
  <si>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</si>
  <si>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</si>
  <si>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</si>
  <si>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</si>
  <si>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</si>
  <si>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</si>
  <si>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</si>
  <si>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</si>
  <si>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</si>
  <si>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</si>
  <si>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</si>
  <si>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</si>
  <si>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</si>
  <si>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</si>
  <si>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</si>
  <si>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</si>
  <si>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</si>
  <si>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</si>
  <si>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</si>
  <si>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</si>
  <si>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</si>
  <si>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</si>
  <si>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</si>
  <si>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</si>
  <si>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</si>
  <si>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</si>
  <si>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</si>
  <si>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</si>
  <si>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</si>
  <si>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</si>
  <si>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</si>
  <si>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</si>
  <si>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</si>
  <si>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</si>
  <si>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</si>
  <si>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</si>
  <si>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</si>
  <si>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</si>
  <si>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</si>
  <si>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</si>
  <si>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</si>
  <si>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</si>
  <si>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</si>
  <si>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</si>
  <si>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</si>
  <si>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</si>
  <si>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</si>
  <si>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</si>
  <si>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</si>
  <si>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</si>
  <si>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</si>
  <si>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</si>
  <si>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</si>
  <si>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</si>
  <si>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</si>
  <si>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</si>
  <si>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</si>
  <si>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</si>
  <si>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</si>
  <si>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</si>
  <si>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</si>
  <si>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</si>
  <si>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</si>
  <si>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</si>
  <si>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</si>
  <si>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</si>
  <si>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</si>
  <si>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</si>
  <si>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</si>
  <si>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</si>
  <si>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</si>
  <si>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</si>
  <si>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</si>
  <si>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</si>
  <si>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</si>
  <si>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</si>
  <si>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</si>
  <si>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</si>
  <si>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</si>
  <si>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</si>
  <si>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</si>
  <si>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</si>
  <si>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</si>
  <si>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</si>
  <si>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</si>
  <si>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</si>
  <si>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</si>
  <si>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</si>
  <si>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</si>
  <si>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</si>
  <si>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</si>
  <si>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</si>
  <si>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</si>
  <si>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</si>
  <si>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</si>
  <si>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</si>
  <si>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</si>
  <si>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</si>
  <si>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</si>
  <si>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</si>
  <si>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</si>
  <si>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</si>
  <si>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</si>
  <si>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</si>
  <si>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</si>
  <si>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</si>
  <si>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</si>
  <si>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</si>
  <si>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</si>
  <si>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</si>
  <si>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</si>
  <si>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</si>
  <si>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</si>
  <si>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</si>
  <si>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</si>
  <si>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</si>
  <si>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</si>
  <si>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</si>
  <si>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</si>
  <si>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</si>
  <si>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</si>
  <si>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</si>
  <si>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</si>
  <si>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</si>
  <si>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</si>
  <si>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</si>
  <si>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</si>
  <si>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</si>
  <si>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</si>
  <si>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</si>
  <si>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</si>
  <si>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</si>
  <si>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</si>
  <si>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</si>
  <si>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</si>
  <si>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</si>
  <si>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</si>
  <si>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</si>
  <si>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</si>
  <si>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</si>
  <si>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</si>
  <si>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</si>
  <si>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</si>
  <si>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</si>
  <si>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</si>
  <si>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</si>
  <si>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</si>
  <si>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</si>
  <si>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</si>
  <si>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</si>
  <si>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</si>
  <si>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</si>
  <si>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</si>
  <si>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</si>
  <si>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</si>
  <si>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</si>
  <si>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</si>
  <si>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</si>
  <si>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</si>
  <si>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</si>
  <si>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</si>
  <si>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</si>
  <si>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</si>
  <si>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</si>
  <si>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</si>
  <si>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</si>
  <si>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</si>
  <si>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</si>
  <si>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</si>
  <si>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</si>
  <si>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</si>
  <si>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</si>
  <si>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</si>
  <si>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</si>
  <si>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</si>
  <si>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</si>
  <si>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</si>
  <si>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</si>
  <si>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</si>
  <si>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</si>
  <si>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</si>
  <si>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</si>
  <si>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</si>
  <si>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</si>
  <si>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</si>
  <si>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</si>
  <si>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</si>
  <si>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</si>
  <si>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</si>
  <si>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</si>
  <si>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</si>
  <si>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</si>
  <si>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</si>
  <si>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</si>
  <si>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</si>
  <si>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</si>
  <si>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</si>
  <si>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</si>
  <si>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</si>
  <si>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</si>
  <si>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</si>
  <si>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</si>
  <si>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</si>
  <si>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</si>
  <si>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</si>
  <si>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</si>
  <si>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</si>
  <si>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</si>
  <si>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</si>
  <si>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</si>
  <si>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</si>
  <si>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</si>
  <si>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</si>
  <si>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</si>
  <si>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</si>
  <si>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</si>
  <si>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</si>
  <si>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</si>
  <si>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</si>
  <si>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</si>
  <si>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</si>
  <si>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</si>
  <si>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</si>
  <si>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</si>
  <si>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</si>
  <si>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</si>
  <si>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</si>
  <si>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</si>
  <si>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</si>
  <si>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</si>
  <si>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</si>
  <si>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</si>
  <si>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</si>
  <si>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</si>
  <si>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</si>
  <si>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</si>
  <si>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</si>
  <si>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</si>
  <si>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</si>
  <si>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</si>
  <si>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</si>
  <si>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</si>
  <si>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</si>
  <si>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</si>
  <si>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</si>
  <si>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</si>
  <si>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</si>
  <si>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</si>
  <si>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</si>
  <si>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</si>
  <si>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</si>
  <si>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</si>
  <si>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</si>
  <si>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</si>
  <si>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</si>
  <si>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</si>
  <si>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</si>
  <si>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</si>
  <si>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</si>
  <si>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</si>
  <si>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</si>
  <si>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</si>
  <si>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</si>
  <si>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</si>
  <si>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</si>
  <si>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</si>
  <si>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</si>
  <si>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</si>
  <si>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</si>
  <si>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</si>
  <si>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</si>
  <si>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</si>
  <si>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</si>
  <si>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</si>
  <si>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</si>
  <si>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</si>
  <si>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</si>
  <si>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</si>
  <si>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</si>
  <si>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</si>
  <si>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</si>
  <si>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</si>
  <si>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</si>
  <si>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</si>
  <si>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</si>
  <si>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</si>
  <si>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</si>
  <si>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</si>
  <si>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</si>
  <si>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</si>
  <si>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</si>
  <si>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</si>
  <si>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</si>
  <si>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</si>
  <si>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</si>
  <si>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</si>
  <si>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</si>
  <si>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</si>
  <si>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</si>
  <si>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</si>
  <si>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</si>
  <si>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</si>
  <si>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</si>
  <si>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</si>
  <si>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</si>
  <si>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</si>
  <si>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</si>
  <si>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</si>
  <si>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</si>
  <si>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</si>
  <si>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</si>
  <si>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</si>
  <si>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</si>
  <si>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</si>
  <si>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</si>
  <si>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</si>
  <si>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</si>
  <si>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</si>
  <si>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</si>
  <si>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</si>
  <si>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</si>
  <si>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</si>
  <si>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</si>
  <si>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</si>
  <si>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</si>
  <si>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</si>
  <si>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</si>
  <si>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</si>
  <si>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</si>
  <si>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</si>
  <si>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</si>
  <si>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</si>
  <si>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</si>
  <si>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</si>
  <si>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</si>
  <si>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</si>
  <si>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</si>
  <si>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</si>
  <si>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</si>
  <si>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</si>
  <si>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</si>
  <si>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</si>
  <si>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</si>
  <si>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</si>
  <si>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</si>
  <si>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</si>
  <si>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</si>
  <si>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</si>
  <si>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</si>
  <si>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</si>
  <si>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</si>
  <si>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</si>
  <si>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</si>
  <si>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</si>
  <si>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</si>
  <si>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</si>
  <si>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</si>
  <si>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</si>
  <si>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</si>
  <si>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</si>
  <si>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</si>
  <si>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</si>
  <si>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</si>
  <si>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</si>
  <si>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</si>
  <si>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</si>
  <si>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</si>
  <si>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</si>
  <si>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</si>
  <si>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</si>
  <si>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</si>
  <si>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</si>
  <si>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</si>
  <si>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</si>
  <si>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</si>
  <si>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</si>
  <si>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</si>
  <si>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</si>
  <si>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</si>
  <si>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</si>
  <si>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</si>
  <si>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</si>
  <si>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</si>
  <si>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</si>
  <si>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</si>
  <si>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</si>
  <si>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</si>
  <si>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</si>
  <si>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</si>
  <si>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</si>
  <si>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</si>
  <si>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</si>
  <si>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</si>
  <si>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</si>
  <si>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</si>
  <si>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</si>
  <si>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</si>
  <si>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</si>
  <si>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</si>
  <si>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</si>
  <si>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</si>
  <si>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</si>
  <si>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</si>
  <si>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</si>
  <si>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</si>
  <si>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</si>
  <si>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</si>
  <si>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</si>
  <si>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</si>
  <si>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</si>
  <si>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</si>
  <si>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</si>
  <si>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</si>
  <si>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</si>
  <si>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</si>
  <si>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</si>
  <si>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</si>
  <si>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</si>
  <si>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</si>
  <si>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</si>
  <si>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</si>
  <si>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</si>
  <si>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</si>
  <si>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</si>
  <si>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</si>
  <si>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</si>
  <si>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</si>
  <si>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</si>
  <si>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</si>
  <si>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</si>
  <si>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</si>
  <si>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</si>
  <si>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</si>
  <si>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</si>
  <si>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</si>
  <si>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</si>
  <si>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</si>
  <si>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</si>
  <si>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</si>
  <si>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</si>
  <si>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</si>
  <si>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</si>
  <si>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</si>
  <si>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</si>
  <si>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</si>
  <si>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</si>
  <si>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</si>
  <si>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</si>
  <si>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</si>
  <si>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</si>
  <si>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</si>
  <si>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</si>
  <si>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</si>
  <si>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</si>
  <si>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</si>
  <si>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</si>
  <si>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</si>
  <si>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</si>
  <si>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</si>
  <si>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</si>
  <si>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</si>
  <si>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</si>
  <si>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</si>
  <si>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</si>
  <si>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</si>
  <si>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</si>
  <si>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</si>
  <si>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</si>
  <si>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</si>
  <si>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</si>
  <si>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</si>
  <si>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</si>
  <si>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</si>
  <si>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</si>
  <si>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</si>
  <si>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</si>
  <si>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</si>
  <si>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</si>
  <si>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</si>
  <si>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</si>
  <si>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</si>
  <si>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</si>
  <si>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</si>
  <si>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</si>
  <si>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</si>
  <si>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</si>
  <si>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</si>
  <si>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</si>
  <si>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</si>
  <si>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</si>
  <si>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</si>
  <si>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</si>
  <si>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</si>
  <si>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</si>
  <si>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</si>
  <si>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</si>
  <si>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</si>
  <si>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</si>
  <si>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</si>
  <si>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</si>
  <si>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</si>
  <si>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</si>
  <si>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</si>
  <si>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</si>
  <si>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</si>
  <si>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</si>
  <si>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</si>
  <si>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</si>
  <si>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</si>
  <si>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</si>
  <si>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</si>
  <si>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</si>
  <si>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</si>
  <si>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</si>
  <si>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</si>
  <si>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</si>
  <si>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</si>
  <si>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</si>
  <si>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</si>
  <si>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</si>
  <si>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</si>
  <si>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</si>
  <si>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</si>
  <si>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</si>
  <si>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</si>
  <si>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</si>
  <si>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</si>
  <si>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</si>
  <si>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</si>
  <si>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</si>
  <si>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</si>
  <si>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</si>
  <si>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</si>
  <si>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</si>
  <si>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</si>
  <si>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</si>
  <si>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</si>
  <si>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</si>
  <si>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</si>
  <si>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</si>
  <si>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</si>
  <si>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</si>
  <si>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</si>
  <si>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</si>
  <si>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</si>
  <si>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</si>
  <si>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</si>
  <si>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</si>
  <si>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</si>
  <si>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</si>
  <si>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</si>
  <si>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</si>
  <si>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</si>
  <si>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</si>
  <si>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</si>
  <si>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</si>
  <si>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</si>
  <si>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</si>
  <si>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</si>
  <si>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</si>
  <si>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</si>
  <si>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</si>
  <si>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</si>
  <si>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</si>
  <si>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</si>
  <si>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</si>
  <si>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</si>
  <si>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</si>
  <si>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</si>
  <si>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</si>
  <si>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</si>
  <si>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</si>
  <si>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</si>
  <si>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</si>
  <si>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</si>
  <si>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</si>
  <si>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</si>
  <si>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</si>
  <si>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</si>
  <si>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</si>
  <si>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</si>
  <si>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</si>
  <si>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</si>
  <si>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</si>
  <si>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</si>
  <si>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</si>
  <si>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</si>
  <si>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</si>
  <si>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</si>
  <si>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</si>
  <si>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</si>
  <si>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</si>
  <si>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</si>
  <si>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</si>
  <si>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</si>
  <si>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</si>
  <si>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</si>
  <si>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</si>
  <si>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</si>
  <si>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</si>
  <si>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</si>
  <si>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</si>
  <si>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</si>
  <si>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</si>
  <si>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</si>
  <si>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</si>
  <si>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</si>
  <si>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</si>
  <si>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</si>
  <si>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</si>
  <si>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</si>
  <si>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</si>
  <si>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</si>
  <si>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</si>
  <si>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</si>
  <si>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</si>
  <si>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</si>
  <si>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</si>
  <si>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</si>
  <si>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</si>
  <si>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</si>
  <si>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</si>
  <si>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</si>
  <si>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</si>
  <si>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</si>
  <si>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</si>
  <si>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</si>
  <si>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</si>
  <si>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</si>
  <si>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</si>
  <si>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</si>
  <si>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</si>
  <si>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</si>
  <si>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</si>
  <si>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</si>
  <si>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</si>
  <si>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</si>
  <si>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</si>
  <si>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</si>
  <si>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</si>
  <si>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</si>
  <si>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</si>
  <si>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</si>
  <si>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</si>
  <si>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</si>
  <si>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</si>
  <si>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</si>
  <si>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</si>
  <si>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</si>
  <si>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</si>
  <si>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</si>
  <si>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</si>
  <si>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</si>
  <si>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</si>
  <si>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</si>
  <si>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</si>
  <si>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</si>
  <si>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</si>
  <si>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</si>
  <si>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</si>
  <si>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</si>
  <si>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</si>
  <si>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</si>
  <si>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</si>
  <si>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</si>
  <si>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</si>
  <si>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</si>
  <si>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</si>
  <si>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</si>
  <si>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</si>
  <si>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</si>
  <si>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</si>
  <si>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</si>
  <si>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</si>
  <si>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</si>
  <si>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</si>
  <si>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</si>
  <si>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</si>
  <si>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</si>
  <si>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</si>
  <si>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</si>
  <si>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</si>
  <si>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</si>
  <si>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</si>
  <si>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</si>
  <si>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</si>
  <si>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</si>
  <si>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</si>
  <si>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</si>
  <si>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</si>
  <si>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</si>
  <si>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</si>
  <si>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</si>
  <si>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</si>
  <si>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</si>
  <si>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</si>
  <si>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</si>
  <si>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</si>
  <si>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</si>
  <si>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</si>
  <si>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</si>
  <si>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</si>
  <si>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</si>
  <si>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</si>
  <si>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</si>
  <si>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</si>
  <si>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</si>
  <si>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</si>
  <si>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</si>
  <si>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</si>
  <si>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</si>
  <si>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</si>
  <si>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</si>
  <si>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</si>
  <si>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</si>
  <si>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</si>
  <si>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</si>
  <si>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</si>
  <si>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</si>
  <si>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</si>
  <si>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</si>
  <si>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</si>
  <si>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</si>
  <si>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</si>
  <si>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</si>
  <si>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</si>
  <si>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</si>
  <si>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</si>
  <si>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</si>
  <si>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</si>
  <si>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</si>
  <si>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</si>
  <si>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</si>
  <si>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</si>
  <si>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</si>
  <si>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</si>
  <si>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</si>
  <si>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</si>
  <si>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</si>
  <si>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</si>
  <si>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</si>
  <si>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</si>
  <si>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</si>
  <si>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</si>
  <si>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</si>
  <si>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</si>
  <si>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</si>
  <si>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</si>
  <si>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</si>
  <si>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</si>
  <si>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</si>
  <si>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</si>
  <si>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</si>
  <si>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</si>
  <si>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</si>
  <si>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</si>
  <si>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</si>
  <si>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</si>
  <si>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</si>
  <si>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</si>
  <si>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</si>
  <si>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</si>
  <si>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</si>
  <si>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</si>
  <si>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</si>
  <si>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</si>
  <si>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</si>
  <si>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</si>
  <si>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</si>
  <si>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</si>
  <si>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</si>
  <si>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</si>
  <si>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</si>
  <si>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</si>
  <si>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</si>
  <si>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</si>
  <si>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</si>
  <si>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</si>
  <si>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</si>
  <si>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</si>
  <si>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</si>
  <si>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</si>
  <si>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</si>
  <si>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</si>
  <si>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</si>
  <si>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</si>
  <si>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</si>
  <si>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</si>
  <si>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</si>
  <si>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</si>
  <si>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</si>
  <si>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</si>
  <si>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</si>
  <si>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</si>
  <si>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</si>
  <si>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</si>
  <si>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</si>
  <si>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</si>
  <si>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</si>
  <si>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</si>
  <si>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</si>
  <si>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</si>
  <si>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</si>
  <si>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</si>
  <si>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</si>
  <si>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</si>
  <si>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</si>
  <si>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</si>
  <si>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</si>
  <si>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</si>
  <si>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</si>
  <si>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</si>
  <si>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</si>
  <si>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</si>
  <si>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</si>
  <si>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</si>
  <si>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</si>
  <si>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</si>
  <si>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</si>
  <si>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</si>
  <si>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</si>
  <si>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</si>
  <si>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</si>
  <si>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</si>
  <si>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</si>
  <si>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</si>
  <si>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</si>
  <si>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</si>
  <si>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</si>
  <si>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</si>
  <si>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</si>
  <si>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</si>
  <si>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</si>
  <si>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</si>
  <si>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</si>
  <si>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</si>
  <si>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</si>
  <si>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</si>
  <si>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</si>
  <si>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</si>
  <si>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</si>
  <si>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</si>
  <si>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</si>
  <si>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</si>
  <si>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</si>
  <si>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</si>
  <si>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</si>
  <si>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</si>
  <si>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</si>
  <si>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</si>
  <si>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</si>
  <si>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</si>
  <si>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</si>
  <si>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</si>
  <si>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</si>
  <si>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</si>
  <si>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</si>
  <si>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</si>
  <si>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</si>
  <si>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</si>
  <si>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</si>
  <si>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</si>
  <si>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</si>
  <si>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</si>
  <si>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</si>
  <si>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</si>
  <si>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</si>
  <si>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</si>
  <si>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</si>
  <si>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</si>
  <si>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</si>
  <si>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</si>
  <si>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</si>
  <si>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</si>
  <si>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</si>
  <si>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</si>
  <si>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</si>
  <si>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</si>
  <si>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</si>
  <si>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</si>
  <si>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</si>
  <si>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</si>
  <si>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</si>
  <si>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</si>
  <si>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</si>
  <si>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</si>
  <si>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</si>
  <si>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</si>
  <si>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</si>
  <si>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</si>
  <si>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</si>
  <si>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</si>
  <si>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</si>
  <si>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</si>
  <si>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</si>
  <si>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</si>
  <si>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</si>
  <si>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</si>
  <si>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</si>
  <si>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</si>
  <si>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</si>
  <si>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</si>
  <si>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</si>
  <si>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</si>
  <si>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</si>
  <si>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</si>
  <si>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</si>
  <si>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</si>
  <si>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</si>
  <si>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</si>
  <si>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</si>
  <si>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</si>
  <si>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</si>
  <si>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</si>
  <si>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</si>
  <si>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</si>
  <si>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</si>
  <si>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</si>
  <si>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</si>
  <si>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</si>
  <si>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</si>
  <si>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</si>
  <si>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</si>
  <si>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</si>
  <si>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</si>
  <si>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</si>
  <si>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</si>
  <si>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</si>
  <si>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</si>
  <si>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</si>
  <si>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</si>
  <si>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</si>
  <si>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</si>
  <si>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</si>
  <si>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</si>
  <si>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</si>
  <si>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</si>
  <si>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</si>
  <si>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</si>
  <si>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</si>
  <si>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</si>
  <si>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</si>
  <si>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</si>
  <si>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</si>
  <si>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</si>
  <si>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</si>
  <si>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</si>
  <si>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</si>
  <si>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</si>
  <si>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</si>
  <si>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</si>
  <si>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</si>
  <si>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</si>
  <si>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</si>
  <si>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</si>
  <si>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</si>
  <si>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</si>
  <si>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</si>
  <si>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</si>
  <si>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</si>
  <si>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</si>
  <si>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</si>
  <si>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</si>
  <si>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</si>
  <si>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</si>
  <si>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</si>
  <si>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</si>
  <si>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</si>
  <si>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</si>
  <si>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</si>
  <si>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</si>
  <si>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</si>
  <si>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</si>
  <si>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</si>
  <si>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</si>
  <si>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</si>
  <si>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</si>
  <si>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</si>
  <si>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</si>
  <si>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</si>
  <si>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</si>
  <si>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</si>
  <si>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</si>
  <si>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</si>
  <si>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</si>
  <si>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</si>
  <si>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</si>
  <si>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</si>
  <si>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</si>
  <si>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</si>
  <si>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</si>
  <si>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</si>
  <si>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</si>
  <si>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</si>
  <si>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</si>
  <si>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</si>
  <si>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</si>
  <si>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</si>
  <si>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</si>
  <si>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</si>
  <si>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</si>
  <si>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</si>
  <si>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</si>
  <si>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</si>
  <si>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</si>
  <si>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</si>
  <si>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</si>
  <si>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</si>
  <si>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</si>
  <si>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</si>
  <si>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</si>
  <si>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</si>
  <si>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</si>
  <si>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</si>
  <si>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</si>
  <si>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</si>
  <si>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</si>
  <si>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</si>
  <si>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</si>
  <si>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</si>
  <si>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</si>
  <si>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</si>
  <si>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</si>
  <si>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</si>
  <si>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</si>
  <si>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</si>
  <si>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</si>
  <si>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</si>
  <si>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</si>
  <si>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</si>
  <si>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</si>
  <si>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</si>
  <si>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</si>
  <si>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</si>
  <si>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</si>
  <si>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</si>
  <si>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</si>
  <si>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</si>
  <si>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</si>
  <si>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</si>
  <si>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</si>
  <si>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</si>
  <si>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</si>
  <si>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</si>
  <si>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</si>
  <si>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</si>
  <si>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</si>
  <si>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</si>
  <si>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</si>
  <si>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</si>
  <si>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</si>
  <si>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</si>
  <si>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</si>
  <si>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</si>
  <si>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</si>
  <si>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</si>
  <si>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</si>
  <si>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</si>
  <si>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</si>
  <si>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</si>
  <si>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</si>
  <si>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</si>
  <si>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</si>
  <si>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</si>
  <si>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</si>
  <si>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</si>
  <si>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</si>
  <si>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</si>
  <si>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</si>
  <si>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</si>
  <si>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</si>
  <si>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</si>
  <si>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</si>
  <si>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</si>
  <si>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</si>
  <si>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</si>
  <si>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</si>
  <si>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</si>
  <si>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</si>
  <si>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</si>
  <si>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</si>
  <si>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</si>
  <si>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</si>
  <si>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</si>
  <si>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</si>
  <si>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</si>
  <si>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</si>
  <si>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</si>
  <si>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</si>
  <si>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</si>
  <si>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</si>
  <si>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</si>
  <si>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</si>
  <si>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</si>
  <si>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</si>
  <si>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</si>
  <si>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</si>
  <si>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</si>
  <si>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</si>
  <si>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</si>
  <si>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</si>
  <si>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</si>
  <si>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</si>
  <si>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</si>
  <si>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</si>
  <si>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</si>
  <si>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</si>
  <si>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</si>
  <si>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</si>
  <si>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</si>
  <si>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</si>
  <si>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</si>
  <si>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</si>
  <si>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</si>
  <si>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</si>
  <si>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</si>
  <si>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</si>
  <si>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</si>
  <si>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</si>
  <si>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</si>
  <si>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</si>
  <si>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</si>
  <si>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</si>
  <si>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</si>
  <si>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</si>
  <si>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</si>
  <si>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</si>
  <si>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</si>
  <si>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</si>
  <si>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</si>
  <si>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</si>
  <si>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</si>
  <si>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</si>
  <si>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</si>
  <si>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</si>
  <si>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</si>
  <si>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</si>
  <si>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</si>
  <si>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</si>
  <si>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</si>
  <si>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</si>
  <si>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</si>
  <si>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</si>
  <si>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</si>
  <si>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</si>
  <si>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</si>
  <si>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</si>
  <si>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</si>
  <si>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</si>
  <si>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</si>
  <si>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</si>
  <si>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</si>
  <si>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</si>
  <si>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</si>
  <si>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</si>
  <si>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</si>
  <si>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</si>
  <si>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</si>
  <si>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</si>
  <si>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</si>
  <si>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</si>
  <si>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</si>
  <si>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</si>
  <si>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</si>
  <si>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</si>
  <si>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</si>
  <si>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</si>
  <si>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</si>
  <si>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</si>
  <si>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</si>
  <si>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</si>
  <si>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</si>
  <si>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</si>
  <si>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</si>
  <si>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</si>
  <si>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</si>
  <si>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</si>
  <si>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</si>
  <si>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</si>
  <si>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</si>
  <si>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</si>
  <si>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</si>
  <si>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</si>
  <si>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</si>
  <si>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</si>
  <si>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</si>
  <si>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</si>
  <si>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</si>
  <si>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</si>
  <si>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</si>
  <si>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</si>
  <si>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</si>
  <si>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</si>
  <si>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</si>
  <si>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</si>
  <si>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</si>
  <si>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</si>
  <si>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</si>
  <si>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</si>
  <si>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</si>
  <si>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</si>
  <si>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</si>
  <si>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</si>
  <si>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</si>
  <si>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</si>
  <si>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</si>
  <si>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</si>
  <si>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</si>
  <si>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</si>
  <si>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</si>
  <si>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</si>
  <si>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</si>
  <si>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</si>
  <si>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</si>
  <si>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</si>
  <si>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</si>
  <si>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</si>
  <si>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</si>
  <si>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</si>
  <si>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</si>
  <si>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</si>
  <si>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</si>
  <si>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</si>
  <si>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</si>
  <si>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</si>
  <si>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</si>
  <si>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</si>
  <si>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</si>
  <si>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</si>
  <si>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</si>
  <si>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</si>
  <si>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</si>
  <si>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</si>
  <si>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</si>
  <si>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</si>
  <si>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</si>
  <si>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</si>
  <si>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</si>
  <si>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</si>
  <si>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</si>
  <si>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</si>
  <si>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</si>
  <si>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</si>
  <si>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</si>
  <si>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</si>
  <si>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</si>
  <si>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</si>
  <si>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</si>
  <si>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</si>
  <si>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</si>
  <si>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</si>
  <si>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</si>
  <si>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</si>
  <si>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</si>
  <si>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</si>
  <si>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</si>
  <si>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</si>
  <si>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</si>
  <si>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</si>
  <si>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</si>
  <si>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</si>
  <si>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</si>
  <si>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</si>
  <si>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</si>
  <si>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</si>
  <si>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</si>
  <si>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</si>
  <si>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</si>
  <si>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</si>
  <si>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</si>
  <si>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</si>
  <si>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</si>
  <si>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</si>
  <si>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</si>
  <si>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</si>
  <si>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</si>
  <si>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</si>
  <si>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</si>
  <si>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</si>
  <si>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</si>
  <si>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</si>
  <si>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</si>
  <si>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</si>
  <si>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</si>
  <si>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</si>
  <si>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</si>
  <si>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</si>
  <si>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</si>
  <si>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</si>
  <si>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</si>
  <si>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</si>
  <si>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</si>
  <si>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</si>
  <si>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</si>
  <si>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</si>
  <si>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</si>
  <si>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</si>
  <si>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</si>
  <si>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</si>
  <si>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</si>
  <si>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</si>
  <si>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</si>
  <si>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</si>
  <si>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</si>
  <si>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</si>
  <si>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</si>
  <si>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</si>
  <si>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</si>
  <si>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</si>
  <si>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</si>
  <si>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</si>
  <si>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</si>
  <si>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</si>
  <si>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</si>
  <si>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</si>
  <si>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</si>
  <si>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</si>
  <si>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</si>
  <si>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</si>
  <si>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</si>
  <si>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</si>
  <si>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</si>
  <si>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</si>
  <si>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</si>
  <si>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</si>
  <si>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</si>
  <si>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</si>
  <si>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</si>
  <si>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</si>
  <si>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</si>
  <si>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</si>
  <si>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</si>
  <si>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</si>
  <si>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</si>
  <si>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</si>
  <si>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</si>
  <si>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</si>
  <si>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</si>
  <si>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</si>
  <si>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</si>
  <si>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</si>
  <si>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</si>
  <si>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</si>
  <si>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</si>
  <si>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</si>
  <si>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</si>
  <si>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</si>
  <si>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</si>
  <si>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</si>
  <si>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</si>
  <si>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</si>
  <si>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</si>
  <si>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</si>
  <si>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</si>
  <si>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</si>
  <si>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</si>
  <si>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</si>
  <si>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</si>
  <si>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</si>
  <si>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</si>
  <si>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</si>
  <si>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</si>
  <si>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</si>
  <si>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</si>
  <si>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</si>
  <si>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</si>
  <si>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</si>
  <si>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</si>
  <si>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</si>
  <si>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</si>
  <si>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</si>
  <si>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</si>
  <si>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</si>
  <si>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</si>
  <si>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</si>
  <si>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</si>
  <si>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</si>
  <si>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</si>
  <si>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</si>
  <si>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</si>
  <si>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</si>
  <si>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</si>
  <si>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</si>
  <si>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</si>
  <si>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</si>
  <si>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</si>
  <si>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</si>
  <si>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</si>
  <si>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</si>
  <si>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</si>
  <si>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</si>
  <si>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</si>
  <si>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</si>
  <si>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</si>
  <si>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</si>
  <si>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</si>
  <si>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</si>
  <si>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</si>
  <si>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</si>
  <si>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</si>
  <si>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</si>
  <si>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</si>
  <si>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</si>
  <si>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</si>
  <si>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</si>
  <si>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</si>
  <si>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</si>
  <si>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</si>
  <si>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</si>
  <si>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</si>
  <si>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</si>
  <si>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</si>
  <si>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</si>
  <si>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</si>
  <si>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</si>
  <si>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</si>
  <si>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</si>
  <si>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</si>
  <si>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</si>
  <si>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</si>
  <si>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</si>
  <si>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</si>
  <si>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</si>
  <si>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</si>
  <si>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</si>
  <si>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</si>
  <si>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</si>
  <si>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</si>
  <si>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</si>
  <si>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</si>
  <si>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</si>
  <si>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</si>
  <si>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</si>
  <si>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</si>
  <si>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</si>
  <si>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</si>
  <si>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</si>
  <si>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</si>
  <si>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</si>
  <si>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</si>
  <si>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</si>
  <si>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</si>
  <si>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</si>
  <si>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</si>
  <si>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</si>
  <si>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</si>
  <si>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</si>
  <si>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</si>
  <si>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</si>
  <si>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</si>
  <si>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</si>
  <si>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</si>
  <si>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</si>
  <si>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</si>
  <si>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</si>
  <si>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</si>
  <si>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</si>
  <si>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</si>
  <si>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</si>
  <si>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</si>
  <si>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</si>
  <si>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</si>
  <si>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</si>
  <si>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</si>
  <si>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</si>
  <si>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</si>
  <si>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</si>
  <si>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</si>
  <si>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</si>
  <si>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</si>
  <si>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</si>
  <si>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</si>
  <si>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</si>
  <si>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</si>
  <si>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</si>
  <si>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</si>
  <si>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</si>
  <si>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</si>
  <si>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</si>
  <si>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</si>
  <si>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</si>
  <si>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</si>
  <si>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</si>
  <si>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</si>
  <si>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</si>
  <si>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</si>
  <si>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</si>
  <si>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</si>
  <si>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</si>
  <si>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</si>
  <si>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</si>
  <si>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</si>
  <si>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</si>
  <si>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</si>
  <si>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</si>
  <si>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</si>
  <si>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</si>
  <si>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</si>
  <si>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</si>
  <si>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</si>
  <si>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</si>
  <si>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</si>
  <si>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</si>
  <si>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</si>
  <si>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</si>
  <si>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</si>
  <si>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</si>
  <si>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</si>
  <si>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</si>
  <si>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</si>
  <si>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</si>
  <si>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</si>
  <si>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</si>
  <si>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</si>
  <si>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</si>
  <si>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</si>
  <si>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</si>
  <si>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</si>
  <si>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</si>
  <si>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</si>
  <si>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</si>
  <si>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</si>
  <si>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</si>
  <si>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</si>
  <si>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</si>
  <si>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</si>
  <si>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</si>
  <si>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</si>
  <si>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</si>
  <si>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</si>
  <si>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</si>
  <si>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</si>
  <si>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</si>
  <si>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</si>
  <si>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</si>
  <si>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</si>
  <si>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</si>
  <si>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</si>
  <si>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</si>
  <si>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</si>
  <si>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</si>
  <si>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</si>
  <si>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</si>
  <si>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</si>
  <si>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</si>
  <si>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</si>
  <si>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</si>
  <si>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</si>
  <si>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</si>
  <si>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</si>
  <si>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</si>
  <si>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</si>
  <si>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</si>
  <si>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</si>
  <si>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</si>
  <si>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</si>
  <si>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</si>
  <si>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</si>
  <si>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</si>
  <si>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</si>
  <si>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</si>
  <si>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</si>
  <si>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</si>
  <si>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</si>
  <si>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</si>
  <si>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</si>
  <si>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</si>
  <si>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</si>
  <si>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</si>
  <si>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</si>
  <si>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</si>
  <si>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</si>
  <si>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</si>
  <si>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</si>
  <si>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</si>
  <si>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</si>
  <si>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</si>
  <si>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</si>
  <si>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</si>
  <si>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</si>
  <si>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</si>
  <si>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</si>
  <si>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</si>
  <si>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</si>
  <si>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</si>
  <si>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</si>
  <si>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</si>
  <si>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</si>
  <si>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</si>
  <si>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</si>
  <si>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</si>
  <si>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</si>
  <si>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</si>
  <si>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</si>
  <si>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</si>
  <si>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</si>
  <si>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</si>
  <si>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</si>
  <si>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</si>
  <si>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</si>
  <si>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</si>
  <si>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</si>
  <si>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</si>
  <si>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</si>
  <si>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</si>
  <si>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</si>
  <si>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</si>
  <si>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</si>
  <si>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</si>
  <si>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</si>
  <si>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</si>
  <si>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</si>
  <si>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</si>
  <si>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</si>
  <si>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</si>
  <si>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</si>
  <si>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</si>
  <si>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</si>
  <si>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</si>
  <si>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</si>
  <si>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</si>
  <si>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</si>
  <si>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</si>
  <si>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</si>
  <si>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</si>
  <si>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</si>
  <si>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</si>
  <si>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</si>
  <si>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</si>
  <si>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</si>
  <si>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</si>
  <si>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</si>
  <si>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</si>
  <si>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</si>
  <si>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</si>
  <si>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</si>
  <si>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</si>
  <si>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</si>
  <si>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</si>
  <si>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</si>
  <si>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</si>
  <si>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</si>
  <si>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</si>
  <si>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</si>
  <si>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</si>
  <si>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</si>
  <si>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</si>
  <si>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</si>
  <si>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</si>
  <si>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</si>
  <si>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</si>
  <si>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</si>
  <si>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</si>
  <si>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</si>
  <si>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</si>
  <si>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</si>
  <si>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</si>
  <si>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</si>
  <si>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</si>
  <si>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</si>
  <si>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</si>
  <si>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</si>
  <si>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</si>
  <si>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</si>
  <si>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</si>
  <si>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</si>
  <si>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</si>
  <si>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</si>
  <si>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</si>
  <si>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</si>
  <si>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</si>
  <si>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</si>
  <si>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</si>
  <si>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</si>
  <si>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</si>
  <si>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</si>
  <si>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</si>
  <si>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</si>
  <si>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</si>
  <si>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</si>
  <si>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</si>
  <si>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</si>
  <si>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</si>
  <si>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</si>
  <si>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</si>
  <si>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</si>
  <si>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</si>
  <si>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</si>
  <si>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</si>
  <si>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</si>
  <si>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</si>
  <si>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</si>
  <si>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</si>
  <si>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</si>
  <si>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</si>
  <si>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</si>
  <si>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</si>
  <si>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</si>
  <si>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</si>
  <si>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</si>
  <si>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</si>
  <si>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</si>
  <si>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</si>
  <si>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</si>
  <si>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</si>
  <si>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</si>
  <si>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</si>
  <si>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</si>
  <si>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</si>
  <si>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</si>
  <si>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</si>
  <si>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</si>
  <si>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</si>
  <si>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</si>
  <si>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</si>
  <si>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</si>
  <si>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</si>
  <si>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</si>
  <si>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</si>
  <si>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</si>
  <si>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</si>
  <si>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</si>
  <si>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</si>
  <si>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</si>
  <si>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</si>
  <si>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</si>
  <si>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</si>
  <si>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</si>
  <si>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</si>
  <si>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</si>
  <si>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</si>
  <si>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</si>
  <si>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</si>
  <si>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</si>
  <si>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</si>
  <si>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</si>
  <si>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</si>
  <si>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</si>
  <si>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</si>
  <si>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</si>
  <si>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</si>
  <si>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</si>
  <si>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</si>
  <si>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</si>
  <si>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</si>
  <si>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</si>
  <si>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</si>
  <si>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</si>
  <si>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</si>
  <si>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</si>
  <si>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</si>
  <si>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</si>
  <si>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</si>
  <si>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</si>
  <si>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</si>
  <si>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</si>
  <si>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</si>
  <si>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</si>
  <si>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</si>
  <si>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</si>
  <si>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</si>
  <si>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</si>
  <si>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</si>
  <si>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</si>
  <si>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</si>
  <si>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</si>
  <si>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</si>
  <si>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</si>
  <si>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</si>
  <si>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</si>
  <si>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</si>
  <si>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</si>
  <si>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</si>
  <si>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</si>
  <si>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</si>
  <si>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</si>
  <si>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</si>
  <si>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</si>
  <si>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</si>
  <si>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</si>
  <si>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</si>
  <si>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</si>
  <si>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</si>
  <si>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</si>
  <si>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</si>
  <si>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</si>
  <si>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</si>
  <si>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</si>
  <si>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</si>
  <si>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</si>
  <si>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</si>
  <si>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</si>
  <si>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</si>
  <si>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</si>
  <si>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</si>
  <si>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</si>
  <si>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</si>
  <si>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</si>
  <si>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</si>
  <si>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</si>
  <si>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</si>
  <si>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</si>
  <si>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</si>
  <si>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</si>
  <si>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</si>
  <si>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</si>
  <si>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</si>
  <si>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</si>
  <si>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</si>
  <si>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</si>
  <si>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</si>
  <si>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</si>
  <si>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</si>
  <si>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</si>
  <si>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</si>
  <si>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</si>
  <si>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</si>
  <si>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</si>
  <si>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</si>
  <si>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</si>
  <si>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</si>
  <si>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</si>
  <si>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</si>
  <si>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</si>
  <si>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</si>
  <si>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</si>
  <si>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</si>
  <si>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</si>
  <si>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</si>
  <si>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</si>
  <si>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</si>
  <si>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</si>
  <si>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</si>
  <si>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</si>
  <si>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</si>
  <si>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</si>
  <si>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</si>
  <si>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</si>
  <si>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</si>
  <si>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</si>
  <si>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</si>
  <si>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</si>
  <si>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</si>
  <si>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</si>
  <si>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</si>
  <si>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</si>
  <si>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</si>
  <si>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</si>
  <si>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</si>
  <si>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</si>
  <si>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</si>
  <si>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</si>
  <si>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</si>
  <si>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</si>
  <si>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</si>
  <si>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</si>
  <si>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</si>
  <si>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</si>
  <si>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</si>
  <si>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</si>
  <si>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</si>
  <si>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</si>
  <si>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</si>
  <si>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</si>
  <si>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</si>
  <si>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</si>
  <si>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</si>
  <si>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</si>
  <si>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</si>
  <si>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</si>
  <si>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</si>
  <si>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</si>
  <si>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</si>
  <si>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</si>
  <si>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</si>
  <si>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</si>
  <si>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</si>
  <si>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</si>
  <si>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</si>
  <si>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</si>
  <si>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</si>
  <si>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</si>
  <si>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</si>
  <si>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</si>
  <si>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</si>
  <si>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</si>
  <si>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</si>
  <si>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</si>
  <si>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</si>
  <si>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</si>
  <si>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</si>
  <si>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</si>
  <si>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</si>
  <si>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</si>
  <si>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</si>
  <si>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</si>
  <si>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</si>
  <si>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</si>
  <si>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</si>
  <si>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</si>
  <si>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</si>
  <si>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</si>
  <si>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</si>
  <si>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</si>
  <si>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</si>
  <si>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</si>
  <si>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</si>
  <si>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</si>
  <si>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</si>
  <si>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</si>
  <si>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</si>
  <si>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</si>
  <si>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</si>
  <si>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</si>
  <si>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</si>
  <si>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</si>
  <si>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</si>
  <si>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</si>
  <si>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</si>
  <si>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</si>
  <si>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</si>
  <si>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</si>
  <si>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</si>
  <si>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</si>
  <si>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</si>
  <si>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</si>
  <si>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</si>
  <si>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</si>
  <si>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</si>
  <si>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</si>
  <si>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</si>
  <si>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</si>
  <si>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</si>
  <si>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</si>
  <si>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</si>
  <si>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</si>
  <si>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</si>
  <si>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</si>
  <si>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</si>
  <si>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</si>
  <si>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</si>
  <si>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</si>
  <si>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</si>
  <si>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</si>
  <si>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</si>
  <si>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</si>
  <si>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</si>
  <si>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</si>
  <si>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</si>
  <si>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</si>
  <si>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</si>
  <si>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</si>
  <si>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</si>
  <si>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</si>
  <si>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</si>
  <si>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</si>
  <si>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</si>
  <si>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</si>
  <si>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</si>
  <si>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</si>
  <si>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</si>
  <si>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</si>
  <si>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</si>
  <si>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</si>
  <si>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</si>
  <si>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</si>
  <si>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</si>
  <si>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</si>
  <si>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</si>
  <si>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</si>
  <si>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</si>
  <si>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</si>
  <si>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</si>
  <si>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</si>
  <si>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</si>
  <si>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</si>
  <si>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</si>
  <si>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</si>
  <si>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</si>
  <si>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</si>
  <si>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</si>
  <si>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</si>
  <si>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</si>
  <si>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</si>
  <si>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</si>
  <si>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</si>
  <si>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</si>
  <si>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</si>
  <si>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</si>
  <si>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</si>
  <si>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</si>
  <si>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</si>
  <si>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</si>
  <si>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</si>
  <si>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</si>
  <si>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</si>
  <si>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</si>
  <si>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</si>
  <si>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</si>
  <si>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</si>
  <si>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</si>
  <si>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</si>
  <si>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</si>
  <si>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</si>
  <si>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</si>
  <si>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</si>
  <si>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</si>
  <si>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</si>
  <si>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</si>
  <si>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</si>
  <si>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</si>
  <si>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</si>
  <si>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</si>
  <si>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</si>
  <si>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</si>
  <si>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</si>
  <si>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</si>
  <si>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</si>
  <si>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</si>
  <si>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</si>
  <si>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</si>
  <si>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</si>
  <si>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</si>
  <si>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</si>
  <si>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</si>
  <si>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</si>
  <si>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</si>
  <si>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</si>
  <si>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</si>
  <si>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</si>
  <si>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</si>
  <si>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</si>
  <si>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</si>
  <si>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</si>
  <si>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</si>
  <si>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</si>
  <si>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</si>
  <si>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</si>
  <si>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</si>
  <si>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</si>
  <si>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</si>
  <si>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</si>
  <si>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</si>
  <si>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</si>
  <si>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</si>
  <si>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</si>
  <si>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</si>
  <si>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</si>
  <si>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</si>
  <si>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</si>
  <si>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</si>
  <si>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</si>
  <si>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</si>
  <si>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</si>
  <si>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</si>
  <si>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</si>
  <si>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</si>
  <si>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</si>
  <si>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</si>
  <si>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</si>
  <si>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</si>
  <si>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</si>
  <si>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</si>
  <si>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</si>
  <si>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</si>
  <si>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</si>
  <si>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</si>
  <si>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</si>
  <si>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</si>
  <si>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</si>
  <si>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</si>
  <si>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</si>
  <si>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</si>
  <si>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</si>
  <si>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</si>
  <si>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</si>
  <si>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</si>
  <si>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</si>
  <si>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</si>
  <si>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</si>
  <si>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</si>
  <si>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</si>
  <si>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</si>
  <si>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</si>
  <si>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</si>
  <si>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</si>
  <si>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</si>
  <si>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</si>
  <si>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</si>
  <si>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</si>
  <si>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</si>
  <si>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</si>
  <si>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</si>
  <si>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</si>
  <si>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</si>
  <si>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</si>
  <si>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</si>
  <si>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</si>
  <si>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</si>
  <si>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</si>
  <si>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</si>
  <si>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</si>
  <si>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</si>
  <si>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</si>
  <si>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</si>
  <si>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</si>
  <si>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</si>
  <si>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</si>
  <si>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</si>
  <si>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</si>
  <si>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</si>
  <si>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</si>
  <si>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</si>
  <si>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</si>
  <si>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</si>
  <si>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</si>
  <si>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</si>
  <si>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</si>
  <si>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</si>
  <si>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</si>
  <si>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</si>
  <si>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</si>
  <si>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</si>
  <si>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</si>
  <si>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</si>
  <si>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</si>
  <si>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</si>
  <si>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</si>
  <si>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</si>
  <si>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</si>
  <si>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</si>
  <si>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</si>
  <si>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</si>
  <si>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</si>
  <si>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</si>
  <si>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</si>
  <si>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</si>
  <si>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</si>
  <si>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</si>
  <si>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</si>
  <si>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</si>
  <si>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</si>
  <si>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</si>
  <si>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</si>
  <si>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</si>
  <si>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</si>
  <si>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</si>
  <si>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</si>
  <si>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</si>
  <si>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</si>
  <si>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</si>
  <si>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</si>
  <si>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</si>
  <si>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</si>
  <si>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</si>
  <si>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</si>
  <si>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</si>
  <si>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</si>
  <si>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</si>
  <si>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</si>
  <si>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</si>
  <si>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</si>
  <si>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</si>
  <si>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</si>
  <si>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</si>
  <si>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</si>
  <si>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</si>
  <si>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</si>
  <si>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</si>
  <si>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</si>
  <si>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</si>
  <si>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</si>
  <si>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</si>
  <si>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</si>
  <si>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</si>
  <si>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</si>
  <si>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</si>
  <si>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</si>
  <si>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</si>
  <si>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</si>
  <si>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</si>
  <si>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</si>
  <si>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</si>
  <si>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</si>
  <si>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</si>
  <si>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</si>
  <si>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</si>
  <si>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</si>
  <si>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</si>
  <si>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</si>
  <si>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</si>
  <si>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</si>
  <si>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</si>
  <si>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</si>
  <si>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</si>
  <si>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</si>
  <si>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</si>
  <si>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</si>
  <si>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</si>
  <si>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</si>
  <si>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</si>
  <si>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</si>
  <si>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</si>
  <si>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</si>
  <si>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</si>
  <si>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</si>
  <si>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</si>
  <si>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</si>
  <si>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</si>
  <si>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</si>
  <si>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</si>
  <si>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</si>
  <si>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</si>
  <si>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</si>
  <si>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</si>
  <si>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</si>
  <si>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</si>
  <si>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</si>
  <si>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</si>
  <si>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</si>
  <si>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</si>
  <si>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</si>
  <si>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</si>
  <si>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</si>
  <si>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</si>
  <si>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</si>
  <si>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</si>
  <si>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</si>
  <si>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</si>
  <si>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</si>
  <si>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</si>
  <si>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</si>
  <si>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</si>
  <si>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</si>
  <si>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</si>
  <si>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</si>
  <si>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</si>
  <si>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</si>
  <si>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</si>
  <si>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</si>
  <si>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</si>
  <si>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</si>
  <si>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</si>
  <si>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</si>
  <si>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</si>
  <si>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</si>
  <si>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</si>
  <si>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</si>
  <si>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</si>
  <si>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</si>
  <si>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</si>
  <si>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</si>
  <si>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</si>
  <si>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</si>
  <si>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</si>
  <si>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</si>
  <si>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</si>
  <si>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</si>
  <si>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</si>
  <si>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</si>
  <si>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</si>
  <si>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</si>
  <si>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</si>
  <si>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</si>
  <si>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</si>
  <si>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</si>
  <si>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</si>
  <si>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</si>
  <si>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</si>
  <si>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</si>
  <si>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</si>
  <si>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</si>
  <si>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</si>
  <si>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</si>
  <si>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</si>
  <si>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</si>
  <si>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</si>
  <si>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</si>
  <si>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</si>
  <si>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</si>
  <si>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</si>
  <si>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</si>
  <si>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</si>
  <si>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</si>
  <si>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</si>
  <si>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</si>
  <si>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</si>
  <si>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</si>
  <si>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</si>
  <si>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</si>
  <si>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</si>
  <si>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</si>
  <si>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</si>
  <si>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</si>
  <si>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</si>
  <si>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</si>
  <si>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</si>
  <si>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</si>
  <si>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</si>
  <si>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</si>
  <si>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</si>
  <si>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</si>
  <si>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</si>
  <si>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</si>
  <si>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</si>
  <si>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</si>
  <si>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</si>
  <si>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</si>
  <si>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</si>
  <si>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</si>
  <si>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</si>
  <si>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</si>
  <si>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</si>
  <si>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</si>
  <si>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</si>
  <si>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</si>
  <si>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</si>
  <si>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</si>
  <si>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</si>
  <si>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</si>
  <si>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</si>
  <si>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</si>
  <si>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</si>
  <si>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</si>
  <si>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</si>
  <si>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</si>
  <si>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</si>
  <si>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</si>
  <si>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</si>
  <si>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</si>
  <si>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</si>
  <si>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</si>
  <si>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</si>
  <si>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</si>
  <si>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</si>
  <si>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</si>
  <si>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</si>
  <si>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</si>
  <si>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</si>
  <si>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</si>
  <si>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</si>
  <si>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</si>
  <si>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</si>
  <si>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</si>
  <si>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</si>
  <si>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</si>
  <si>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</si>
  <si>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</si>
  <si>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</si>
  <si>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</si>
  <si>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</si>
  <si>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</si>
  <si>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</si>
  <si>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</si>
  <si>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</si>
  <si>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</si>
  <si>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</si>
  <si>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</si>
  <si>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</si>
  <si>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</si>
  <si>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</si>
  <si>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</si>
  <si>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</si>
  <si>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</si>
  <si>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</si>
  <si>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</si>
  <si>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</si>
  <si>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</si>
  <si>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</si>
  <si>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</si>
  <si>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</si>
  <si>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</si>
  <si>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</si>
  <si>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</si>
  <si>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</si>
  <si>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</si>
  <si>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</si>
  <si>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</si>
  <si>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</si>
  <si>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</si>
  <si>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</si>
  <si>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</si>
  <si>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</si>
  <si>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</si>
  <si>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</si>
  <si>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</si>
  <si>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</si>
  <si>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</si>
  <si>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</si>
  <si>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</si>
  <si>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</si>
  <si>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</si>
  <si>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</si>
  <si>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</si>
  <si>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</si>
  <si>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</si>
  <si>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</si>
  <si>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</si>
  <si>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</si>
  <si>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</si>
  <si>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</si>
  <si>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</si>
  <si>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</si>
  <si>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</si>
  <si>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</si>
  <si>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</si>
  <si>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</si>
  <si>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</si>
  <si>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</si>
  <si>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</si>
  <si>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</si>
  <si>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</si>
  <si>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</si>
  <si>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</si>
  <si>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</si>
  <si>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</si>
  <si>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</si>
  <si>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</si>
  <si>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</si>
  <si>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</si>
  <si>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</si>
  <si>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</si>
  <si>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</si>
  <si>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</si>
  <si>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</si>
  <si>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</si>
  <si>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</si>
  <si>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</si>
  <si>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</si>
  <si>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</si>
  <si>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</si>
  <si>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</si>
  <si>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</si>
  <si>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</si>
  <si>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</si>
  <si>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</si>
  <si>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</si>
  <si>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</si>
  <si>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</si>
  <si>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</si>
  <si>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</si>
  <si>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</si>
  <si>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</si>
  <si>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</si>
  <si>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</si>
  <si>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</si>
  <si>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</si>
  <si>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</si>
  <si>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</si>
  <si>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</si>
  <si>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</si>
  <si>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</si>
  <si>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</si>
  <si>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</si>
  <si>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</si>
  <si>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</si>
  <si>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</si>
  <si>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</si>
  <si>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</si>
  <si>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</si>
  <si>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</si>
  <si>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</si>
  <si>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</si>
  <si>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</si>
  <si>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</si>
  <si>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</si>
  <si>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</si>
  <si>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</si>
  <si>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</si>
  <si>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</si>
  <si>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</si>
  <si>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</si>
  <si>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</si>
  <si>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</si>
  <si>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</si>
  <si>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</si>
  <si>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</si>
  <si>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</si>
  <si>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</si>
  <si>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</si>
  <si>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</si>
  <si>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</si>
  <si>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</si>
  <si>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</si>
  <si>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</si>
  <si>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</si>
  <si>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</si>
  <si>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</si>
  <si>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</si>
  <si>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</si>
  <si>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</si>
  <si>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</si>
  <si>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</si>
  <si>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</si>
  <si>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</si>
  <si>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</si>
  <si>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</si>
  <si>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</si>
  <si>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</si>
  <si>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</si>
  <si>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</si>
  <si>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</si>
  <si>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</si>
  <si>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</si>
  <si>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</si>
  <si>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</si>
  <si>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</si>
  <si>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</si>
  <si>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</si>
  <si>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</si>
  <si>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</si>
  <si>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</si>
  <si>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</si>
  <si>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</si>
  <si>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</si>
  <si>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</si>
  <si>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</si>
  <si>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</si>
  <si>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</si>
  <si>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</si>
  <si>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</si>
  <si>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</si>
  <si>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</si>
  <si>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</si>
  <si>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</si>
  <si>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</si>
  <si>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</si>
  <si>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</si>
  <si>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</si>
  <si>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</si>
  <si>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</si>
  <si>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</si>
  <si>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</si>
  <si>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</si>
  <si>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</si>
  <si>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</si>
  <si>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</si>
  <si>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</si>
  <si>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</si>
  <si>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</si>
  <si>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</si>
  <si>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</si>
  <si>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</si>
  <si>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</si>
  <si>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</si>
  <si>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</si>
  <si>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</si>
  <si>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</si>
  <si>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</si>
  <si>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</si>
  <si>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</si>
  <si>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</si>
  <si>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</si>
  <si>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</si>
  <si>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</si>
  <si>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</si>
  <si>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</si>
  <si>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</si>
  <si>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</si>
  <si>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</si>
  <si>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</si>
  <si>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</si>
  <si>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</si>
  <si>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</si>
  <si>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</si>
  <si>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</si>
  <si>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</si>
  <si>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</si>
  <si>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</si>
  <si>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</si>
  <si>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</si>
  <si>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</si>
  <si>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</si>
  <si>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</si>
  <si>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</si>
  <si>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</si>
  <si>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</si>
  <si>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</si>
  <si>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</si>
  <si>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</si>
  <si>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</si>
  <si>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</si>
  <si>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</si>
  <si>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</si>
  <si>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</si>
  <si>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</si>
  <si>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</si>
  <si>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</si>
  <si>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</si>
  <si>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</si>
  <si>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</si>
  <si>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</si>
  <si>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</si>
  <si>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</si>
  <si>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</si>
  <si>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</si>
  <si>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</si>
  <si>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</si>
  <si>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</si>
  <si>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</si>
  <si>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</si>
  <si>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</si>
  <si>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</si>
  <si>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</si>
  <si>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</si>
  <si>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</si>
  <si>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</si>
  <si>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</si>
  <si>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</si>
  <si>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</si>
  <si>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</si>
  <si>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</si>
  <si>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</si>
  <si>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</si>
  <si>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</si>
  <si>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</si>
  <si>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</si>
  <si>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</si>
  <si>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</si>
  <si>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</si>
  <si>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</si>
  <si>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</si>
  <si>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</si>
  <si>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</si>
  <si>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</si>
  <si>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</si>
  <si>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</si>
  <si>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</si>
  <si>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</si>
  <si>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</si>
  <si>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</si>
  <si>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</si>
  <si>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</si>
  <si>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</si>
  <si>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</si>
  <si>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</si>
  <si>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</si>
  <si>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</si>
  <si>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</si>
  <si>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</si>
  <si>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</si>
  <si>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</si>
  <si>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</si>
  <si>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</si>
  <si>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</si>
  <si>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</si>
  <si>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</si>
  <si>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</si>
  <si>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</si>
  <si>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</si>
  <si>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</si>
  <si>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</si>
  <si>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</si>
  <si>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</si>
  <si>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</si>
  <si>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</si>
  <si>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</si>
  <si>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</si>
  <si>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</si>
  <si>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</si>
  <si>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</si>
  <si>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</si>
  <si>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</si>
  <si>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</si>
  <si>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</si>
  <si>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</si>
  <si>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</si>
  <si>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</si>
  <si>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</si>
  <si>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</si>
  <si>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</si>
  <si>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</si>
  <si>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</si>
  <si>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</si>
  <si>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</si>
  <si>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</si>
  <si>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</si>
  <si>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</si>
  <si>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</si>
  <si>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</si>
  <si>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</si>
  <si>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</si>
  <si>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</si>
  <si>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</si>
  <si>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</si>
  <si>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</si>
  <si>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</si>
  <si>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</si>
  <si>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</si>
  <si>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</si>
  <si>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</si>
  <si>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</si>
  <si>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</si>
  <si>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</si>
  <si>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</si>
  <si>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</si>
  <si>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</si>
  <si>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</si>
  <si>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</si>
  <si>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</si>
  <si>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</si>
  <si>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</si>
  <si>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</si>
  <si>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</si>
  <si>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</si>
  <si>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</si>
  <si>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</si>
  <si>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</si>
  <si>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</si>
  <si>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</si>
  <si>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</si>
  <si>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</si>
  <si>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</si>
  <si>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</si>
  <si>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</si>
  <si>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</si>
  <si>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</si>
  <si>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</si>
  <si>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</si>
  <si>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</si>
  <si>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</si>
  <si>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</si>
  <si>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</si>
  <si>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</si>
  <si>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</si>
  <si>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</si>
  <si>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</si>
  <si>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</si>
  <si>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</si>
  <si>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</si>
  <si>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</si>
  <si>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</si>
  <si>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</si>
  <si>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</si>
  <si>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</si>
  <si>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</si>
  <si>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</si>
  <si>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</si>
  <si>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</si>
  <si>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</si>
  <si>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</si>
  <si>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</si>
  <si>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</si>
  <si>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</si>
  <si>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</si>
  <si>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</si>
  <si>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</si>
  <si>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</si>
  <si>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</si>
  <si>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</si>
  <si>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</si>
  <si>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</si>
  <si>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</si>
  <si>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</si>
  <si>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</si>
  <si>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</si>
  <si>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</si>
  <si>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</si>
  <si>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</si>
  <si>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</si>
  <si>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</si>
  <si>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</si>
  <si>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</si>
  <si>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</si>
  <si>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</si>
  <si>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</si>
  <si>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</si>
  <si>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</si>
  <si>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</si>
  <si>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</si>
  <si>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</si>
  <si>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</si>
  <si>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</si>
  <si>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</si>
  <si>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</si>
  <si>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</si>
  <si>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</si>
  <si>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</si>
  <si>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</si>
  <si>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</si>
  <si>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</si>
  <si>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</si>
  <si>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</si>
  <si>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</si>
  <si>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</si>
  <si>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</si>
  <si>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</si>
  <si>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</si>
  <si>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</si>
  <si>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</si>
  <si>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</si>
  <si>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</si>
  <si>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</si>
  <si>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</si>
  <si>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</si>
  <si>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</si>
  <si>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</si>
  <si>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</si>
  <si>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</si>
  <si>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</si>
  <si>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</si>
  <si>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</si>
  <si>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</si>
  <si>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</si>
  <si>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</si>
  <si>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</si>
  <si>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</si>
  <si>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</si>
  <si>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</si>
  <si>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</si>
  <si>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</si>
  <si>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</si>
  <si>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</si>
  <si>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</si>
  <si>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</si>
  <si>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</si>
  <si>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</si>
  <si>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</si>
  <si>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</si>
  <si>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</si>
  <si>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</si>
  <si>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</si>
  <si>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</si>
  <si>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</si>
  <si>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</si>
  <si>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</si>
  <si>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</si>
  <si>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</si>
  <si>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</si>
  <si>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</si>
  <si>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</si>
  <si>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</si>
  <si>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</si>
  <si>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</si>
  <si>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</si>
  <si>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</si>
  <si>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</si>
  <si>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</si>
  <si>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</si>
  <si>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</si>
  <si>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</si>
  <si>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</si>
  <si>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</si>
  <si>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</si>
  <si>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</si>
  <si>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</si>
  <si>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</si>
  <si>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</si>
  <si>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</si>
  <si>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</si>
  <si>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</si>
  <si>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</si>
  <si>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</si>
  <si>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</si>
  <si>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</si>
  <si>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</si>
  <si>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</si>
  <si>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</si>
  <si>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</si>
  <si>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</si>
  <si>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</si>
  <si>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</si>
  <si>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</si>
  <si>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</si>
  <si>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</si>
  <si>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</si>
  <si>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</si>
  <si>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</si>
  <si>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</si>
  <si>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</si>
  <si>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</si>
  <si>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</si>
  <si>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</si>
  <si>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</si>
  <si>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</si>
  <si>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</si>
  <si>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</si>
  <si>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</si>
  <si>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</si>
  <si>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</si>
  <si>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</si>
  <si>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</si>
  <si>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</si>
  <si>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</si>
  <si>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</si>
  <si>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</si>
  <si>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</si>
  <si>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</si>
  <si>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</si>
  <si>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</si>
  <si>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</si>
  <si>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</si>
  <si>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</si>
  <si>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</si>
  <si>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</si>
  <si>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</si>
  <si>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</si>
  <si>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</si>
  <si>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</si>
  <si>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</si>
  <si>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</si>
  <si>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</si>
  <si>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</si>
  <si>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</si>
  <si>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</si>
  <si>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</si>
  <si>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</si>
  <si>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</si>
  <si>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</si>
  <si>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</si>
  <si>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</si>
  <si>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</si>
  <si>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</si>
  <si>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</si>
  <si>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</si>
  <si>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</si>
  <si>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</si>
  <si>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</si>
  <si>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</si>
  <si>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</si>
  <si>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</si>
  <si>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</si>
  <si>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</si>
  <si>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</si>
  <si>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</si>
  <si>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</si>
  <si>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</si>
  <si>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</si>
  <si>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</si>
  <si>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</si>
  <si>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</si>
  <si>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</si>
  <si>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</si>
  <si>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</si>
  <si>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</si>
  <si>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</si>
  <si>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</si>
  <si>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</si>
  <si>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</si>
  <si>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</si>
  <si>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</si>
  <si>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</si>
  <si>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</si>
  <si>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</si>
  <si>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</si>
  <si>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</si>
  <si>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</si>
  <si>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</si>
  <si>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</si>
  <si>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</si>
  <si>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</si>
  <si>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</si>
  <si>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</si>
  <si>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</si>
  <si>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</si>
  <si>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</si>
  <si>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</si>
  <si>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</si>
  <si>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</si>
  <si>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</si>
  <si>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</si>
  <si>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</si>
  <si>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</si>
  <si>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</si>
  <si>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</si>
  <si>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</si>
  <si>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</si>
  <si>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</si>
  <si>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</si>
  <si>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</si>
  <si>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</si>
  <si>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</si>
  <si>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</si>
  <si>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</si>
  <si>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</si>
  <si>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</si>
  <si>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</si>
  <si>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</si>
  <si>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</si>
  <si>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</si>
  <si>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</si>
  <si>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</si>
  <si>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</si>
  <si>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</si>
  <si>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</si>
  <si>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</si>
  <si>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</si>
  <si>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</si>
  <si>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</si>
  <si>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</si>
  <si>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</si>
  <si>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</si>
  <si>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</si>
  <si>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</si>
  <si>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</si>
  <si>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</si>
  <si>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</si>
  <si>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</si>
  <si>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</si>
  <si>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</si>
  <si>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</si>
  <si>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</si>
  <si>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</si>
  <si>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</si>
  <si>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</si>
  <si>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</si>
  <si>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</si>
  <si>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</si>
  <si>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</si>
  <si>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</si>
  <si>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</si>
  <si>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</si>
  <si>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</si>
  <si>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</si>
  <si>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</si>
  <si>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</si>
  <si>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</si>
  <si>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</si>
  <si>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</si>
  <si>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</si>
  <si>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</si>
  <si>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</si>
  <si>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</si>
  <si>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</si>
  <si>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</si>
  <si>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</si>
  <si>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</si>
  <si>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</si>
  <si>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</si>
  <si>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</si>
  <si>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</si>
  <si>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</si>
  <si>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</si>
  <si>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</si>
  <si>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</si>
  <si>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</si>
  <si>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</si>
  <si>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</si>
  <si>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</si>
  <si>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</si>
  <si>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</si>
  <si>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</si>
  <si>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</si>
  <si>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</si>
  <si>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</si>
  <si>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</si>
  <si>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</si>
  <si>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</si>
  <si>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</si>
  <si>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</si>
  <si>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</si>
  <si>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</si>
  <si>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</si>
  <si>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</si>
  <si>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</si>
  <si>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</si>
  <si>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</si>
  <si>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</si>
  <si>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</si>
  <si>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</si>
  <si>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</si>
  <si>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</si>
  <si>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</si>
  <si>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</si>
  <si>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</si>
  <si>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</si>
  <si>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</si>
  <si>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</si>
  <si>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</si>
  <si>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</si>
  <si>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</si>
  <si>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</si>
  <si>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</si>
  <si>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</si>
  <si>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</si>
  <si>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</si>
  <si>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</si>
  <si>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</si>
  <si>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</si>
  <si>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</si>
  <si>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</si>
  <si>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</si>
  <si>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</si>
  <si>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</si>
  <si>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</si>
  <si>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</si>
  <si>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</si>
  <si>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</si>
  <si>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</si>
  <si>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</si>
  <si>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</si>
  <si>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</si>
  <si>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</si>
  <si>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</si>
  <si>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</si>
  <si>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</si>
  <si>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</si>
  <si>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</si>
  <si>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</si>
  <si>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</si>
  <si>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</si>
  <si>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</si>
  <si>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</si>
  <si>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</si>
  <si>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</si>
  <si>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</si>
  <si>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</si>
  <si>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</si>
  <si>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</si>
  <si>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</si>
  <si>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</si>
  <si>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</si>
  <si>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</si>
  <si>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</si>
  <si>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</si>
  <si>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</si>
  <si>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</si>
  <si>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</si>
  <si>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</si>
  <si>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</si>
  <si>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</si>
  <si>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</si>
  <si>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</si>
  <si>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</si>
  <si>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</si>
  <si>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</si>
  <si>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</si>
  <si>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</si>
  <si>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</si>
  <si>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</si>
  <si>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</si>
  <si>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</si>
  <si>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</si>
  <si>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</si>
  <si>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</si>
  <si>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</si>
  <si>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</si>
  <si>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</si>
  <si>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</si>
  <si>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</si>
  <si>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</si>
  <si>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</si>
  <si>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</si>
  <si>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</si>
  <si>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</si>
  <si>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</si>
  <si>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</si>
  <si>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</si>
  <si>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</si>
  <si>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</si>
  <si>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</si>
  <si>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</si>
  <si>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</si>
  <si>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</si>
  <si>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</si>
  <si>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</si>
  <si>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</si>
  <si>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</si>
  <si>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</si>
  <si>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</si>
  <si>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</si>
  <si>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</si>
  <si>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</si>
  <si>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</si>
  <si>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</si>
  <si>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</si>
  <si>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</si>
  <si>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</si>
  <si>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</si>
  <si>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</si>
  <si>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</si>
  <si>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</si>
  <si>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</si>
  <si>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</si>
  <si>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</si>
  <si>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</si>
  <si>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</si>
  <si>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</si>
  <si>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</si>
  <si>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</si>
  <si>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</si>
  <si>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</si>
  <si>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</si>
  <si>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</si>
  <si>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</si>
  <si>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</si>
  <si>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</si>
  <si>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</si>
  <si>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</si>
  <si>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</si>
  <si>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</si>
  <si>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</si>
  <si>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</si>
  <si>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</si>
  <si>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</si>
  <si>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</si>
  <si>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</si>
  <si>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</si>
  <si>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</si>
  <si>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</si>
  <si>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</si>
  <si>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</si>
  <si>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</si>
  <si>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</si>
  <si>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</si>
  <si>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</si>
  <si>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</si>
  <si>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</si>
  <si>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</si>
  <si>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</si>
  <si>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</si>
  <si>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</si>
  <si>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</si>
  <si>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</si>
  <si>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</si>
  <si>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</si>
  <si>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</si>
  <si>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</si>
  <si>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</si>
  <si>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</si>
  <si>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</si>
  <si>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</si>
  <si>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</si>
  <si>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</si>
  <si>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</si>
  <si>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</si>
  <si>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</si>
  <si>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</si>
  <si>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</si>
  <si>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</si>
  <si>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</si>
  <si>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</si>
  <si>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</si>
  <si>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</si>
  <si>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</si>
  <si>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</si>
  <si>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</si>
  <si>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</si>
  <si>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</si>
  <si>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</si>
  <si>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</si>
  <si>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</si>
  <si>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</si>
  <si>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</si>
  <si>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</si>
  <si>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</si>
  <si>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</si>
  <si>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</si>
  <si>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</si>
  <si>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</si>
  <si>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</si>
  <si>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</si>
  <si>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</si>
  <si>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</si>
  <si>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</si>
  <si>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</si>
  <si>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</si>
  <si>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</si>
  <si>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</si>
  <si>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</si>
  <si>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</si>
  <si>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</si>
  <si>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</si>
  <si>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</si>
  <si>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</si>
  <si>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</si>
  <si>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</si>
  <si>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</si>
  <si>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</si>
  <si>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</si>
  <si>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</si>
  <si>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</si>
  <si>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</si>
  <si>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</si>
  <si>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</si>
  <si>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</si>
  <si>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</si>
  <si>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</si>
  <si>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</si>
  <si>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</si>
  <si>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</si>
  <si>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</si>
  <si>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</si>
  <si>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</si>
  <si>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</si>
  <si>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</si>
  <si>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</si>
  <si>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</si>
  <si>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</si>
  <si>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</si>
  <si>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</si>
  <si>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</si>
  <si>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</si>
  <si>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</si>
  <si>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</si>
  <si>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</si>
  <si>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</si>
  <si>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</si>
  <si>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</si>
  <si>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</si>
  <si>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</si>
  <si>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</si>
  <si>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</si>
  <si>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</si>
  <si>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</si>
  <si>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</si>
  <si>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</si>
  <si>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</si>
  <si>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</si>
  <si>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</si>
  <si>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</si>
  <si>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</si>
  <si>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</si>
  <si>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</si>
  <si>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</si>
  <si>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</si>
  <si>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</si>
  <si>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</si>
  <si>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</si>
  <si>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</si>
  <si>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</si>
  <si>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</si>
  <si>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</si>
  <si>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</si>
  <si>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</si>
  <si>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</si>
  <si>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</si>
  <si>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</si>
  <si>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</si>
  <si>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</si>
  <si>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</si>
  <si>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</si>
  <si>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</si>
  <si>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</si>
  <si>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</si>
  <si>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</si>
  <si>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</si>
  <si>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</si>
  <si>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</si>
  <si>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</si>
  <si>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</si>
  <si>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</si>
  <si>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</si>
  <si>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</si>
  <si>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</si>
  <si>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</si>
  <si>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</si>
  <si>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</si>
  <si>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</si>
  <si>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</si>
  <si>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</si>
  <si>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</si>
  <si>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</si>
  <si>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</si>
  <si>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</si>
  <si>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</si>
  <si>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</si>
  <si>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</si>
  <si>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</si>
  <si>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</si>
  <si>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</si>
  <si>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</si>
  <si>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</si>
  <si>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</si>
  <si>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</si>
  <si>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</si>
  <si>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</si>
  <si>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</si>
  <si>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</si>
  <si>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</si>
  <si>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</si>
  <si>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</si>
  <si>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</si>
  <si>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</si>
  <si>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</si>
  <si>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</si>
  <si>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</si>
  <si>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</si>
  <si>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</si>
  <si>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</si>
  <si>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</si>
  <si>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</si>
  <si>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</si>
  <si>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</si>
  <si>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</si>
  <si>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</si>
  <si>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</si>
  <si>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</si>
  <si>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</si>
  <si>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</si>
  <si>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</si>
  <si>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</si>
  <si>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</si>
  <si>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</si>
  <si>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</si>
  <si>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</si>
  <si>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</si>
  <si>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</si>
  <si>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</si>
  <si>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</si>
  <si>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</si>
  <si>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</si>
  <si>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</si>
  <si>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</si>
  <si>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</si>
  <si>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</si>
  <si>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</si>
  <si>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</si>
  <si>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</si>
  <si>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</si>
  <si>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</si>
  <si>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</si>
  <si>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</si>
  <si>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</si>
  <si>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</si>
  <si>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</si>
  <si>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</si>
  <si>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</si>
  <si>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</si>
  <si>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</si>
  <si>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</si>
  <si>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</si>
  <si>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</si>
  <si>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</si>
  <si>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</si>
  <si>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</si>
  <si>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</si>
  <si>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</si>
  <si>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</si>
  <si>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</si>
  <si>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</si>
  <si>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</si>
  <si>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</si>
  <si>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</si>
  <si>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</si>
  <si>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</si>
  <si>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</si>
  <si>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</si>
  <si>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</si>
  <si>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</si>
  <si>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</si>
  <si>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</si>
  <si>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</si>
  <si>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</si>
  <si>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</si>
  <si>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</si>
  <si>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</si>
  <si>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</si>
  <si>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</si>
  <si>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</si>
  <si>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</si>
  <si>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</si>
  <si>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</si>
  <si>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</si>
  <si>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</si>
  <si>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</si>
  <si>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</si>
  <si>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</si>
  <si>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</si>
  <si>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</si>
  <si>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</si>
  <si>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</si>
  <si>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</si>
  <si>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</si>
  <si>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</si>
  <si>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</si>
  <si>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</si>
  <si>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</si>
  <si>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</si>
  <si>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</si>
  <si>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</si>
  <si>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</si>
  <si>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</si>
  <si>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</si>
  <si>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</si>
  <si>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</si>
  <si>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</si>
  <si>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</si>
  <si>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</si>
  <si>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</si>
  <si>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</si>
  <si>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</si>
  <si>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</si>
  <si>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</si>
  <si>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</si>
  <si>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</si>
  <si>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</si>
  <si>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</si>
  <si>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</si>
  <si>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</si>
  <si>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</si>
  <si>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</si>
  <si>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</si>
  <si>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</si>
  <si>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</si>
  <si>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</si>
  <si>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</si>
  <si>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</si>
  <si>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</si>
  <si>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</si>
  <si>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</si>
  <si>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</si>
  <si>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</si>
  <si>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</si>
  <si>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</si>
  <si>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</si>
  <si>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</si>
  <si>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</si>
  <si>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</si>
  <si>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</si>
  <si>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</si>
  <si>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</si>
  <si>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</si>
  <si>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</si>
  <si>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</si>
  <si>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</si>
  <si>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</si>
  <si>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</si>
  <si>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</si>
  <si>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</si>
  <si>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</si>
  <si>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</si>
  <si>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</si>
  <si>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</si>
  <si>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</si>
  <si>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</si>
  <si>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</si>
  <si>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</si>
  <si>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</si>
  <si>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</si>
  <si>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</si>
  <si>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</si>
  <si>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</si>
  <si>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</si>
  <si>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</si>
  <si>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</si>
  <si>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</si>
  <si>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</si>
  <si>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</si>
  <si>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</si>
  <si>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</si>
  <si>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</si>
  <si>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</si>
  <si>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</si>
  <si>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</si>
  <si>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</si>
  <si>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</si>
  <si>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</si>
  <si>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</si>
  <si>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</si>
  <si>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</si>
  <si>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</si>
  <si>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</si>
  <si>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</si>
  <si>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</si>
  <si>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</si>
  <si>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</si>
  <si>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</si>
  <si>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</si>
  <si>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</si>
  <si>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</si>
  <si>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</si>
  <si>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</si>
  <si>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</si>
  <si>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</si>
  <si>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</si>
  <si>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</si>
  <si>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</si>
  <si>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</si>
  <si>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</si>
  <si>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</si>
  <si>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</si>
  <si>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</si>
  <si>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</si>
  <si>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</si>
  <si>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</si>
  <si>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</si>
  <si>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</si>
  <si>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</si>
  <si>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</si>
  <si>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</si>
  <si>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</si>
  <si>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</si>
  <si>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</si>
  <si>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</si>
  <si>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</si>
  <si>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</si>
  <si>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</si>
  <si>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</si>
  <si>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</si>
  <si>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</si>
  <si>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</si>
  <si>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</si>
  <si>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</si>
  <si>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</si>
  <si>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</si>
  <si>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</si>
  <si>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</si>
  <si>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</si>
  <si>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</si>
  <si>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</si>
  <si>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</si>
  <si>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</si>
  <si>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</si>
  <si>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</si>
  <si>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</si>
  <si>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</si>
  <si>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</si>
  <si>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</si>
  <si>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</si>
  <si>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</si>
  <si>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</si>
  <si>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</si>
  <si>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</si>
  <si>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</si>
  <si>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</si>
  <si>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</si>
  <si>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</si>
  <si>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</si>
  <si>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</si>
  <si>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</si>
  <si>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</si>
  <si>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</si>
  <si>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</si>
  <si>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</si>
  <si>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</si>
  <si>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</si>
  <si>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</si>
  <si>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</si>
  <si>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</si>
  <si>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</si>
  <si>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</si>
  <si>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</si>
  <si>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</si>
  <si>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</si>
  <si>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</si>
  <si>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</si>
  <si>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</si>
  <si>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</si>
  <si>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</si>
  <si>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</si>
  <si>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</si>
  <si>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</si>
  <si>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</si>
  <si>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</si>
  <si>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</si>
  <si>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</si>
  <si>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</si>
  <si>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</si>
  <si>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</si>
  <si>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</si>
  <si>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</si>
  <si>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</si>
  <si>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</si>
  <si>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</si>
  <si>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</si>
  <si>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</si>
  <si>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</si>
  <si>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</si>
  <si>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</si>
  <si>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</si>
  <si>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</si>
  <si>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</si>
  <si>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</si>
  <si>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</si>
  <si>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</si>
  <si>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</si>
  <si>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</si>
  <si>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</si>
  <si>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</si>
  <si>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</si>
  <si>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</si>
  <si>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</si>
  <si>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</si>
  <si>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</si>
  <si>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</si>
  <si>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</si>
  <si>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</si>
  <si>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</si>
  <si>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</si>
  <si>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</si>
  <si>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</si>
  <si>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</si>
  <si>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</si>
  <si>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</si>
  <si>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</si>
  <si>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</si>
  <si>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</si>
  <si>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</si>
  <si>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</si>
  <si>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</si>
  <si>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</si>
  <si>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</si>
  <si>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</si>
  <si>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</si>
  <si>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</si>
  <si>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</si>
  <si>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</si>
  <si>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</si>
  <si>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</si>
  <si>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</si>
  <si>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</si>
  <si>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</si>
  <si>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</si>
  <si>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</si>
  <si>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</si>
  <si>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</si>
  <si>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</si>
  <si>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</si>
  <si>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</si>
  <si>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</si>
  <si>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</si>
  <si>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</si>
  <si>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</si>
  <si>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</si>
  <si>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</si>
  <si>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</si>
  <si>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</si>
  <si>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</si>
  <si>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</si>
  <si>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</si>
  <si>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</si>
  <si>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</si>
  <si>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</si>
  <si>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</si>
  <si>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</si>
  <si>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</si>
  <si>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</si>
  <si>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</si>
  <si>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</si>
  <si>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</si>
  <si>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</si>
  <si>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</si>
  <si>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</si>
  <si>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</si>
  <si>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</si>
  <si>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</si>
  <si>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</si>
  <si>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</si>
  <si>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</si>
  <si>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</si>
  <si>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</si>
  <si>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</si>
  <si>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</si>
  <si>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</si>
  <si>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</si>
  <si>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</si>
  <si>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</si>
  <si>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</si>
  <si>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</si>
  <si>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</si>
  <si>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</si>
  <si>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</si>
  <si>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</si>
  <si>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</si>
  <si>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</si>
  <si>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</si>
  <si>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</si>
  <si>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</si>
  <si>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</si>
  <si>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</si>
  <si>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</si>
  <si>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</si>
  <si>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</si>
  <si>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</si>
  <si>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</si>
  <si>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</si>
  <si>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</si>
  <si>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</si>
  <si>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</si>
  <si>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</si>
  <si>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</si>
  <si>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</si>
  <si>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</si>
  <si>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</si>
  <si>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</si>
  <si>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</si>
  <si>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</si>
  <si>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</si>
  <si>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</si>
  <si>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</si>
  <si>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</si>
  <si>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</si>
  <si>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</si>
  <si>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</si>
  <si>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</si>
  <si>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</si>
  <si>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</si>
  <si>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</si>
  <si>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</si>
  <si>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</si>
  <si>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</si>
  <si>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</si>
  <si>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</si>
  <si>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</si>
  <si>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</si>
  <si>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</si>
  <si>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</si>
  <si>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</si>
  <si>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</si>
  <si>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</si>
  <si>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</si>
  <si>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</si>
  <si>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</si>
  <si>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</si>
  <si>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</si>
  <si>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</si>
  <si>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</si>
  <si>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</si>
  <si>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</si>
  <si>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</si>
  <si>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</si>
  <si>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</si>
  <si>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</si>
  <si>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</si>
  <si>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</si>
  <si>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</si>
  <si>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</si>
  <si>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</si>
  <si>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</si>
  <si>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</si>
  <si>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</si>
  <si>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</si>
  <si>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</si>
  <si>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</si>
  <si>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</si>
  <si>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</si>
  <si>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</si>
  <si>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</si>
  <si>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</si>
  <si>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</si>
  <si>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</si>
  <si>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</si>
  <si>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</si>
  <si>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</si>
  <si>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</si>
  <si>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</si>
  <si>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</si>
  <si>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</si>
  <si>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</si>
  <si>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</si>
  <si>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</si>
  <si>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</si>
  <si>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</si>
  <si>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</si>
  <si>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</si>
  <si>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</si>
  <si>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</si>
  <si>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</si>
  <si>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</si>
  <si>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</si>
  <si>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</si>
  <si>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</si>
  <si>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</si>
  <si>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</si>
  <si>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</si>
  <si>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</si>
  <si>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</si>
  <si>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</si>
  <si>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</si>
  <si>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</si>
  <si>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</si>
  <si>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</si>
  <si>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</si>
  <si>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</si>
  <si>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</si>
  <si>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</si>
  <si>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</si>
  <si>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</si>
  <si>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</si>
  <si>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</si>
  <si>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</si>
  <si>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</si>
  <si>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</si>
  <si>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</si>
  <si>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</si>
  <si>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</si>
  <si>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</si>
  <si>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</si>
  <si>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</si>
  <si>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</si>
  <si>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</si>
  <si>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</si>
  <si>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</si>
  <si>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</si>
  <si>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</si>
  <si>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</si>
  <si>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</si>
  <si>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</si>
  <si>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</si>
  <si>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</si>
  <si>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</si>
  <si>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</si>
  <si>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</si>
  <si>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</si>
  <si>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</si>
  <si>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</si>
  <si>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</si>
  <si>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</si>
  <si>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</si>
  <si>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</si>
  <si>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</si>
  <si>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</si>
  <si>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</si>
  <si>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</si>
  <si>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</si>
  <si>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</si>
  <si>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</si>
  <si>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</si>
  <si>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</si>
  <si>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</si>
  <si>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</si>
  <si>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</si>
  <si>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</si>
  <si>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</si>
  <si>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</si>
  <si>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</si>
  <si>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</si>
  <si>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</si>
  <si>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</si>
  <si>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</si>
  <si>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</si>
  <si>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</si>
  <si>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</si>
  <si>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</si>
  <si>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</si>
  <si>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</si>
  <si>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</si>
  <si>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</si>
  <si>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</si>
  <si>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</si>
  <si>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</si>
  <si>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</si>
  <si>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</si>
  <si>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</si>
  <si>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</si>
  <si>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</si>
  <si>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</si>
  <si>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</si>
  <si>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</si>
  <si>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</si>
  <si>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</si>
  <si>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</si>
  <si>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</si>
  <si>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</si>
  <si>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</si>
  <si>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</si>
  <si>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</si>
  <si>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</si>
  <si>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</si>
  <si>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</si>
  <si>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</si>
  <si>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</si>
  <si>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</si>
  <si>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</si>
  <si>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</si>
  <si>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</si>
  <si>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</si>
  <si>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</si>
  <si>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</si>
  <si>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</si>
  <si>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</si>
  <si>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</si>
  <si>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</si>
  <si>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</si>
  <si>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</si>
  <si>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</si>
  <si>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</si>
  <si>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</si>
  <si>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</si>
  <si>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</si>
  <si>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</si>
  <si>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</si>
  <si>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</si>
  <si>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</si>
  <si>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</si>
  <si>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</si>
  <si>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</si>
  <si>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</si>
  <si>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</si>
  <si>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</si>
  <si>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</si>
  <si>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</si>
  <si>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</si>
  <si>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</si>
  <si>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</si>
  <si>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</si>
  <si>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</si>
  <si>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</si>
  <si>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</si>
  <si>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</si>
  <si>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</si>
  <si>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</si>
  <si>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</si>
  <si>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</si>
  <si>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</si>
  <si>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</si>
  <si>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</si>
  <si>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</si>
  <si>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</si>
  <si>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</si>
  <si>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</si>
  <si>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</si>
  <si>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</si>
  <si>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</si>
  <si>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</si>
  <si>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</si>
  <si>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</si>
  <si>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</si>
  <si>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</si>
  <si>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</si>
  <si>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</si>
  <si>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</si>
  <si>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</si>
  <si>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</si>
  <si>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</si>
  <si>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</si>
  <si>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</si>
  <si>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</si>
  <si>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</si>
  <si>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</si>
  <si>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</si>
  <si>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</si>
  <si>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</si>
  <si>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</si>
  <si>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</si>
  <si>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</si>
  <si>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</si>
  <si>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</si>
  <si>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</si>
  <si>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</si>
  <si>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</si>
  <si>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</si>
  <si>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</si>
  <si>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</si>
  <si>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</si>
  <si>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</si>
  <si>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</si>
  <si>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</si>
  <si>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</si>
  <si>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</si>
  <si>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</si>
  <si>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</si>
  <si>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</si>
  <si>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</si>
  <si>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</si>
  <si>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</si>
  <si>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</si>
  <si>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</si>
  <si>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</si>
  <si>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</si>
  <si>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</si>
  <si>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</si>
  <si>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</si>
  <si>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</si>
  <si>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</si>
  <si>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</si>
  <si>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</si>
  <si>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</si>
  <si>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</si>
  <si>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</si>
  <si>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</si>
  <si>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</si>
  <si>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</si>
  <si>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</si>
  <si>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</si>
  <si>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</si>
  <si>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</si>
  <si>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</si>
  <si>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</si>
  <si>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</si>
  <si>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</si>
  <si>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</si>
  <si>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</si>
  <si>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</si>
  <si>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</si>
  <si>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</si>
  <si>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</si>
  <si>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</si>
  <si>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</si>
  <si>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</si>
  <si>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</si>
  <si>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</si>
  <si>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</si>
  <si>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</si>
  <si>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</si>
  <si>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</si>
  <si>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</si>
  <si>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</si>
  <si>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</si>
  <si>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</si>
  <si>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</si>
  <si>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</si>
  <si>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</si>
  <si>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</si>
  <si>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</si>
  <si>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</si>
  <si>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</si>
  <si>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</si>
  <si>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</si>
  <si>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</si>
  <si>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</si>
  <si>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</si>
  <si>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</si>
  <si>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</si>
  <si>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</si>
  <si>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</si>
  <si>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</si>
  <si>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</si>
  <si>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</si>
  <si>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</si>
  <si>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</si>
  <si>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</si>
  <si>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</si>
  <si>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</si>
  <si>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</si>
  <si>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</si>
  <si>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</si>
  <si>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</si>
  <si>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</si>
  <si>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</si>
  <si>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</si>
  <si>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</si>
  <si>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</si>
  <si>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</si>
  <si>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</si>
  <si>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</si>
  <si>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</si>
  <si>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</si>
  <si>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</si>
  <si>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</si>
  <si>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</si>
  <si>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</si>
  <si>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</si>
  <si>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</si>
  <si>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</si>
  <si>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</si>
  <si>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</si>
  <si>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</si>
  <si>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</si>
  <si>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</si>
  <si>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</si>
  <si>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</si>
  <si>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</si>
  <si>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</si>
  <si>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</si>
  <si>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</si>
  <si>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</si>
  <si>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</si>
  <si>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</si>
  <si>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</si>
  <si>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</si>
  <si>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</si>
  <si>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</si>
  <si>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</si>
  <si>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</si>
  <si>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</si>
  <si>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</si>
  <si>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</si>
  <si>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</si>
  <si>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</si>
  <si>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</si>
  <si>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</si>
  <si>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</si>
  <si>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</si>
  <si>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</si>
  <si>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</si>
  <si>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</si>
  <si>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</si>
  <si>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</si>
  <si>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</si>
  <si>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</si>
  <si>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</si>
  <si>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</si>
  <si>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</si>
  <si>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</si>
  <si>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</si>
  <si>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</si>
  <si>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</si>
  <si>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</si>
  <si>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</si>
  <si>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</si>
  <si>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</si>
  <si>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</si>
  <si>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</si>
  <si>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</si>
  <si>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</si>
  <si>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</si>
  <si>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</si>
  <si>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</si>
  <si>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</si>
  <si>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</si>
  <si>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</si>
  <si>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</si>
  <si>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</si>
  <si>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</si>
  <si>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</si>
  <si>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</si>
  <si>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</si>
  <si>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</si>
  <si>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</si>
  <si>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</si>
  <si>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</si>
  <si>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</si>
  <si>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</si>
  <si>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</si>
  <si>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</si>
  <si>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</si>
  <si>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</si>
  <si>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</si>
  <si>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</si>
  <si>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</si>
  <si>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</si>
  <si>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</si>
  <si>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</si>
  <si>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</si>
  <si>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</si>
  <si>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</si>
  <si>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</si>
  <si>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</si>
  <si>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</si>
  <si>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</si>
  <si>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</si>
  <si>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</si>
  <si>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</si>
  <si>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</si>
  <si>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</si>
  <si>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</si>
  <si>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</si>
  <si>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</si>
  <si>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</si>
  <si>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</si>
  <si>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</si>
  <si>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</si>
  <si>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</si>
  <si>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</si>
  <si>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</si>
  <si>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</si>
  <si>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</si>
  <si>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</si>
  <si>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</si>
  <si>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</si>
  <si>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</si>
  <si>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</si>
  <si>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</si>
  <si>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</si>
  <si>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</si>
  <si>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</si>
  <si>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</si>
  <si>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</si>
  <si>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</si>
  <si>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</si>
  <si>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</si>
  <si>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</si>
  <si>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</si>
  <si>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</si>
  <si>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</si>
  <si>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</si>
  <si>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</si>
  <si>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</si>
  <si>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</si>
  <si>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</si>
  <si>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</si>
  <si>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</si>
  <si>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</si>
  <si>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</si>
  <si>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</si>
  <si>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</si>
  <si>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</si>
  <si>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</si>
  <si>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</si>
  <si>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</si>
  <si>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</si>
  <si>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</si>
  <si>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</si>
  <si>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</si>
  <si>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</si>
  <si>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</si>
  <si>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</si>
  <si>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</si>
  <si>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</si>
  <si>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</si>
  <si>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</si>
  <si>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</si>
  <si>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</si>
  <si>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</si>
  <si>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</si>
  <si>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</si>
  <si>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</si>
  <si>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</si>
  <si>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</si>
  <si>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</si>
  <si>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</si>
  <si>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</si>
  <si>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</si>
  <si>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</si>
  <si>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</si>
  <si>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</si>
  <si>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</si>
  <si>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</si>
  <si>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</si>
  <si>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</si>
  <si>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</si>
  <si>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</si>
  <si>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</si>
  <si>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</si>
  <si>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</si>
  <si>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</si>
  <si>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</si>
  <si>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</si>
  <si>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</si>
  <si>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</si>
  <si>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</si>
  <si>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</si>
  <si>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</si>
  <si>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</si>
  <si>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</si>
  <si>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</si>
  <si>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</si>
  <si>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</si>
  <si>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</si>
  <si>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</si>
  <si>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</si>
  <si>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</si>
  <si>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</si>
  <si>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</si>
  <si>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</si>
  <si>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</si>
  <si>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</si>
  <si>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</si>
  <si>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</si>
  <si>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</si>
  <si>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</si>
  <si>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</si>
  <si>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</si>
  <si>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</si>
  <si>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</si>
  <si>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</si>
  <si>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</si>
  <si>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</si>
  <si>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</si>
  <si>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</si>
  <si>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</si>
  <si>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</si>
  <si>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</si>
  <si>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</si>
  <si>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</si>
  <si>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</si>
  <si>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</si>
  <si>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</si>
  <si>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</si>
  <si>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</si>
  <si>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</si>
  <si>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</si>
  <si>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</si>
  <si>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</si>
  <si>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</si>
  <si>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</si>
  <si>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</si>
  <si>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</si>
  <si>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</si>
  <si>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</si>
  <si>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</si>
  <si>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</si>
  <si>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</si>
  <si>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</si>
  <si>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</si>
  <si>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</si>
  <si>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</si>
  <si>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</si>
  <si>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</si>
  <si>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</si>
  <si>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</si>
  <si>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</si>
  <si>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</si>
  <si>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</si>
  <si>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</si>
  <si>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</si>
  <si>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</si>
  <si>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</si>
  <si>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</si>
  <si>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</si>
  <si>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</si>
  <si>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</si>
  <si>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</si>
  <si>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</si>
  <si>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</si>
  <si>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</si>
  <si>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</si>
  <si>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</si>
  <si>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</si>
  <si>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</si>
  <si>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</si>
  <si>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</si>
  <si>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</si>
  <si>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</si>
  <si>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</si>
  <si>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</si>
  <si>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</si>
  <si>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</si>
  <si>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</si>
  <si>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</si>
  <si>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</si>
  <si>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</si>
  <si>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</si>
  <si>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</si>
  <si>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</si>
  <si>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</si>
  <si>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</si>
  <si>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</si>
  <si>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</si>
  <si>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</si>
  <si>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</si>
  <si>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</si>
  <si>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</si>
  <si>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</si>
  <si>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</si>
  <si>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</si>
  <si>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</si>
  <si>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</si>
  <si>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</si>
  <si>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</si>
  <si>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</si>
  <si>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</si>
  <si>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</si>
  <si>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</si>
  <si>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</si>
  <si>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</si>
  <si>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</si>
  <si>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</si>
  <si>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</si>
  <si>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</si>
  <si>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</si>
  <si>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</si>
  <si>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</si>
  <si>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</si>
  <si>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</si>
  <si>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</si>
  <si>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</si>
  <si>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</si>
  <si>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</si>
  <si>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</si>
  <si>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</si>
  <si>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</si>
  <si>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</si>
  <si>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</si>
  <si>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</si>
  <si>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</si>
  <si>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</si>
  <si>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</si>
  <si>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</si>
  <si>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</si>
  <si>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</si>
  <si>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</si>
  <si>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</si>
  <si>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</si>
  <si>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</si>
  <si>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</si>
  <si>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</si>
  <si>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</si>
  <si>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</si>
  <si>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</si>
  <si>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</si>
  <si>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</si>
  <si>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</si>
  <si>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</si>
  <si>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</si>
  <si>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</si>
  <si>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</si>
  <si>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</si>
  <si>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</si>
  <si>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</si>
  <si>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</si>
  <si>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</si>
  <si>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</si>
  <si>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</si>
  <si>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</si>
  <si>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</si>
  <si>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</si>
  <si>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</si>
  <si>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</si>
  <si>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</si>
  <si>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</si>
  <si>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</si>
  <si>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</si>
  <si>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</si>
  <si>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</si>
  <si>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</si>
  <si>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</si>
  <si>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</si>
  <si>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</si>
  <si>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</si>
  <si>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</si>
  <si>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</si>
  <si>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</si>
  <si>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</si>
  <si>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</si>
  <si>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</si>
  <si>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</si>
  <si>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</si>
  <si>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</si>
  <si>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</si>
  <si>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</si>
  <si>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</si>
  <si>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</si>
  <si>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</si>
  <si>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</si>
  <si>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</si>
  <si>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</si>
  <si>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</si>
  <si>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</si>
  <si>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</si>
  <si>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</si>
  <si>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</si>
  <si>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</si>
  <si>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</si>
  <si>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</si>
  <si>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</si>
  <si>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</si>
  <si>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</si>
  <si>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</si>
  <si>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</si>
  <si>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</si>
  <si>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</si>
  <si>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</si>
  <si>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</si>
  <si>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</si>
  <si>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</si>
  <si>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</si>
  <si>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</si>
  <si>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</si>
  <si>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</si>
  <si>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</si>
  <si>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</si>
  <si>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</si>
  <si>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</si>
  <si>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</si>
  <si>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</si>
  <si>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</si>
  <si>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</si>
  <si>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</si>
  <si>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</si>
  <si>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</si>
  <si>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</si>
  <si>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</si>
  <si>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</si>
  <si>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</si>
  <si>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</si>
  <si>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</si>
  <si>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</si>
  <si>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</si>
  <si>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</si>
  <si>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</si>
  <si>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</si>
  <si>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</si>
  <si>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</si>
  <si>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</si>
  <si>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</si>
  <si>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</si>
  <si>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</si>
  <si>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</si>
  <si>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</si>
  <si>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</si>
  <si>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</si>
  <si>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</si>
  <si>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</si>
  <si>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</si>
  <si>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</si>
  <si>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</si>
  <si>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</si>
  <si>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</si>
  <si>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</si>
  <si>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</si>
  <si>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</si>
  <si>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</si>
  <si>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</si>
  <si>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</si>
  <si>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</si>
  <si>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</si>
  <si>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</si>
  <si>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</si>
  <si>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</si>
  <si>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</si>
  <si>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</si>
  <si>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</si>
  <si>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</si>
  <si>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</si>
  <si>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</si>
  <si>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</si>
  <si>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</si>
  <si>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</si>
  <si>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</si>
  <si>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</si>
  <si>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</si>
  <si>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</si>
  <si>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</si>
  <si>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</si>
  <si>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</si>
  <si>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</si>
  <si>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</si>
  <si>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</si>
  <si>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</si>
  <si>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</si>
  <si>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</si>
  <si>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</si>
  <si>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</si>
  <si>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</si>
  <si>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</si>
  <si>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</si>
  <si>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</si>
  <si>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</si>
  <si>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</si>
  <si>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</si>
  <si>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</si>
  <si>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</si>
  <si>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</si>
  <si>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</si>
  <si>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</si>
  <si>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</si>
  <si>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</si>
  <si>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</si>
  <si>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</si>
  <si>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</si>
  <si>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</si>
  <si>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</si>
  <si>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</si>
  <si>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</si>
  <si>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</si>
  <si>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</si>
  <si>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</si>
  <si>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</si>
  <si>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</si>
  <si>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</si>
  <si>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</si>
  <si>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</si>
  <si>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</si>
  <si>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</si>
  <si>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</si>
  <si>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</si>
  <si>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</si>
  <si>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</si>
  <si>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</si>
  <si>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</si>
  <si>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</si>
  <si>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</si>
  <si>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</si>
  <si>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</si>
  <si>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</si>
  <si>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</si>
  <si>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</si>
  <si>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</si>
  <si>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</si>
  <si>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</si>
  <si>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</si>
  <si>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</si>
  <si>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</si>
  <si>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</si>
  <si>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</si>
  <si>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</si>
  <si>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</si>
  <si>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</si>
  <si>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</si>
  <si>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</si>
  <si>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</si>
  <si>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</si>
  <si>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</si>
  <si>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</si>
  <si>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</si>
  <si>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</si>
  <si>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</si>
  <si>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</si>
  <si>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</si>
  <si>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</si>
  <si>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</si>
  <si>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</si>
  <si>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</si>
  <si>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</si>
  <si>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</si>
  <si>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</si>
  <si>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</si>
  <si>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</si>
  <si>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</si>
  <si>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</si>
  <si>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</si>
  <si>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</si>
  <si>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</si>
  <si>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</si>
  <si>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</si>
  <si>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</si>
  <si>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</si>
  <si>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</si>
  <si>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</si>
  <si>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</si>
  <si>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</si>
  <si>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</si>
  <si>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</si>
  <si>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</si>
  <si>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</si>
  <si>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</si>
  <si>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</si>
  <si>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</si>
  <si>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</si>
  <si>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</si>
  <si>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</si>
  <si>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</si>
  <si>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</si>
  <si>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</si>
  <si>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</si>
  <si>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</si>
  <si>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</si>
  <si>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</si>
  <si>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</si>
  <si>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</si>
  <si>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</si>
  <si>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</si>
  <si>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</si>
  <si>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</si>
  <si>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</si>
  <si>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</si>
  <si>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</si>
  <si>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</si>
  <si>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</si>
  <si>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</si>
  <si>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</si>
  <si>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</si>
  <si>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</si>
  <si>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</si>
  <si>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</si>
  <si>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</si>
  <si>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</si>
  <si>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</si>
  <si>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</si>
  <si>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</si>
  <si>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</si>
  <si>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</si>
  <si>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</si>
  <si>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</si>
  <si>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</si>
  <si>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</si>
  <si>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</si>
  <si>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</si>
  <si>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</si>
  <si>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</si>
  <si>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</si>
  <si>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</si>
  <si>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</si>
  <si>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</si>
  <si>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</si>
  <si>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</si>
  <si>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</si>
  <si>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</si>
  <si>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</si>
  <si>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</si>
  <si>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</si>
  <si>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</si>
  <si>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</si>
  <si>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</si>
  <si>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</si>
  <si>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</si>
  <si>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</si>
  <si>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</si>
  <si>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</si>
  <si>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</si>
  <si>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</si>
  <si>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</si>
  <si>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</si>
  <si>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</si>
  <si>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</si>
  <si>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</si>
  <si>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</si>
  <si>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</si>
  <si>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</si>
  <si>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</si>
  <si>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</si>
  <si>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</si>
  <si>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</si>
  <si>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</si>
  <si>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</si>
  <si>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</si>
  <si>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</si>
  <si>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</si>
  <si>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</si>
  <si>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</si>
  <si>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</si>
  <si>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</si>
  <si>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</si>
  <si>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</si>
  <si>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</si>
  <si>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</si>
  <si>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</si>
  <si>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</si>
  <si>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</si>
  <si>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</si>
  <si>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</si>
  <si>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</si>
  <si>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</si>
  <si>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</si>
  <si>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</si>
  <si>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</si>
  <si>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</si>
  <si>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</si>
  <si>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</si>
  <si>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</si>
  <si>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</si>
  <si>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</si>
  <si>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</si>
  <si>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</si>
  <si>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</si>
  <si>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</si>
  <si>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</si>
  <si>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</si>
  <si>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</si>
  <si>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</si>
  <si>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</si>
  <si>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</si>
  <si>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</si>
  <si>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</si>
  <si>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</si>
  <si>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</si>
  <si>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</si>
  <si>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</si>
  <si>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</si>
  <si>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</si>
  <si>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</si>
  <si>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</si>
  <si>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</si>
  <si>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</si>
  <si>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</si>
  <si>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</si>
  <si>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</si>
  <si>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</si>
  <si>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</si>
  <si>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</si>
  <si>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</si>
  <si>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</si>
  <si>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</si>
  <si>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</si>
  <si>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</si>
  <si>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</si>
  <si>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</si>
  <si>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</si>
  <si>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</si>
  <si>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</si>
  <si>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</si>
  <si>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</si>
  <si>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</si>
  <si>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</si>
  <si>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</si>
  <si>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</si>
  <si>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</si>
  <si>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</si>
  <si>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</si>
  <si>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</si>
  <si>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</si>
  <si>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</si>
  <si>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</si>
  <si>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</si>
  <si>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</si>
  <si>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</si>
  <si>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</si>
  <si>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</si>
  <si>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</si>
  <si>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</si>
  <si>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</si>
  <si>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</si>
  <si>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</si>
  <si>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</si>
  <si>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</si>
  <si>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</si>
  <si>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</si>
  <si>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</si>
  <si>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</si>
  <si>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</si>
  <si>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</si>
  <si>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</si>
  <si>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</si>
  <si>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</si>
  <si>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</si>
  <si>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</si>
  <si>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</si>
  <si>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</si>
  <si>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</si>
  <si>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</si>
  <si>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</si>
  <si>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</si>
  <si>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</si>
  <si>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</si>
  <si>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</si>
  <si>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</si>
  <si>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</si>
  <si>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</si>
  <si>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</si>
  <si>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</si>
  <si>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</si>
  <si>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</si>
  <si>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</si>
  <si>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</si>
  <si>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</si>
  <si>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</si>
  <si>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</si>
  <si>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</si>
  <si>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</si>
  <si>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</si>
  <si>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</si>
  <si>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</si>
  <si>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</si>
  <si>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</si>
  <si>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</si>
  <si>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</si>
  <si>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</si>
  <si>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</si>
  <si>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</si>
  <si>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</si>
  <si>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</si>
  <si>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</si>
  <si>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</si>
  <si>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</si>
  <si>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</si>
  <si>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</si>
  <si>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</si>
  <si>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</si>
  <si>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</si>
  <si>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</si>
  <si>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</si>
  <si>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</si>
  <si>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</si>
  <si>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</si>
  <si>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</si>
  <si>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</si>
  <si>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</si>
  <si>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</si>
  <si>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</si>
  <si>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</si>
  <si>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</si>
  <si>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</si>
  <si>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</si>
  <si>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</si>
  <si>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</si>
  <si>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</si>
  <si>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</si>
  <si>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</si>
  <si>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</si>
  <si>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</si>
  <si>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</si>
  <si>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</si>
  <si>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</si>
  <si>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</si>
  <si>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</si>
  <si>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</si>
  <si>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</si>
  <si>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</si>
  <si>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</si>
  <si>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</si>
  <si>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</si>
  <si>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</si>
  <si>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</si>
  <si>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</si>
  <si>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</si>
  <si>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</si>
  <si>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</si>
  <si>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</si>
  <si>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</si>
  <si>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</si>
  <si>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</si>
  <si>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</si>
  <si>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</si>
  <si>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</si>
  <si>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</si>
  <si>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</si>
  <si>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</si>
  <si>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</si>
  <si>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</si>
  <si>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</si>
  <si>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</si>
  <si>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</si>
  <si>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</si>
  <si>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</si>
  <si>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</si>
  <si>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</si>
  <si>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</si>
  <si>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</si>
  <si>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</si>
  <si>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</si>
  <si>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</si>
  <si>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</si>
  <si>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</si>
  <si>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</si>
  <si>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</si>
  <si>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</si>
  <si>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</si>
  <si>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</si>
  <si>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</si>
  <si>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</si>
  <si>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</si>
  <si>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</si>
  <si>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</si>
  <si>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</si>
  <si>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</si>
  <si>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</si>
  <si>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</si>
  <si>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</si>
  <si>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</si>
  <si>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</si>
  <si>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</si>
  <si>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</si>
  <si>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</si>
  <si>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</si>
  <si>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</si>
  <si>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</si>
  <si>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</si>
  <si>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</si>
  <si>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</si>
  <si>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</si>
  <si>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</si>
  <si>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</si>
  <si>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</si>
  <si>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</si>
  <si>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</si>
  <si>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</si>
  <si>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</si>
  <si>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</si>
  <si>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</si>
  <si>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</si>
  <si>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</si>
  <si>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</si>
  <si>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</si>
  <si>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</si>
  <si>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</si>
  <si>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</si>
  <si>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</si>
  <si>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</si>
  <si>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</si>
  <si>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</si>
  <si>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</si>
  <si>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</si>
  <si>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</si>
  <si>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</si>
  <si>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</si>
  <si>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</si>
  <si>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</si>
  <si>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</si>
  <si>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</si>
  <si>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</si>
  <si>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</si>
  <si>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</si>
  <si>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</si>
  <si>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</si>
  <si>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</si>
  <si>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</si>
  <si>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</si>
  <si>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</si>
  <si>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</si>
  <si>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</si>
  <si>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</si>
  <si>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</si>
  <si>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</si>
  <si>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</si>
  <si>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</si>
  <si>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</si>
  <si>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</si>
  <si>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</si>
  <si>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</si>
  <si>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</si>
  <si>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</si>
  <si>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</si>
  <si>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</si>
  <si>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</si>
  <si>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</si>
  <si>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</si>
  <si>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</si>
  <si>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</si>
  <si>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</si>
  <si>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</si>
  <si>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</si>
  <si>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</si>
  <si>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</si>
  <si>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</si>
  <si>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</si>
  <si>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</si>
  <si>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</si>
  <si>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</si>
  <si>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</si>
  <si>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</si>
  <si>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</si>
  <si>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</si>
  <si>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</si>
  <si>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</si>
  <si>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</si>
  <si>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</si>
  <si>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</si>
  <si>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</si>
  <si>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</si>
  <si>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</si>
  <si>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</si>
  <si>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</si>
  <si>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</si>
  <si>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</si>
  <si>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</si>
  <si>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</si>
  <si>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</si>
  <si>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</si>
  <si>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</si>
  <si>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</si>
  <si>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</si>
  <si>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</si>
  <si>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</si>
  <si>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</si>
  <si>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</si>
  <si>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</si>
  <si>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</si>
  <si>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</si>
  <si>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</si>
  <si>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</si>
  <si>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</si>
  <si>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</si>
  <si>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</si>
  <si>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</si>
  <si>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</si>
  <si>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</si>
  <si>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</si>
  <si>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</si>
  <si>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</si>
  <si>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</si>
  <si>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</si>
  <si>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</si>
  <si>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</si>
  <si>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</si>
  <si>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</si>
  <si>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</si>
  <si>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</si>
  <si>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</si>
  <si>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</si>
  <si>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</si>
  <si>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</si>
  <si>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</si>
  <si>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</si>
  <si>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</si>
  <si>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</si>
  <si>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</si>
  <si>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</si>
  <si>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</si>
  <si>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</si>
  <si>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</si>
  <si>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</si>
  <si>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</si>
  <si>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</si>
  <si>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</si>
  <si>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</si>
  <si>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</si>
  <si>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</si>
  <si>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</si>
  <si>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</si>
  <si>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</si>
  <si>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</si>
  <si>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</si>
  <si>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</si>
  <si>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</si>
  <si>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</si>
  <si>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</si>
  <si>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</si>
  <si>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</si>
  <si>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</si>
  <si>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</si>
  <si>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</si>
  <si>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</si>
  <si>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</si>
  <si>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</si>
  <si>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</si>
  <si>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</si>
  <si>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</si>
  <si>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</si>
  <si>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</si>
  <si>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</si>
  <si>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</si>
  <si>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</si>
  <si>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</si>
  <si>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</si>
  <si>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</si>
  <si>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</si>
  <si>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</si>
  <si>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</si>
  <si>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</si>
  <si>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</si>
  <si>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</si>
  <si>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</si>
  <si>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</si>
  <si>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</si>
  <si>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</si>
  <si>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</si>
  <si>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</si>
  <si>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</si>
  <si>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</si>
  <si>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</si>
  <si>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</si>
  <si>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</si>
  <si>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</si>
  <si>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</si>
  <si>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</si>
  <si>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</si>
  <si>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</si>
  <si>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</si>
  <si>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</si>
  <si>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</si>
  <si>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</si>
  <si>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</si>
  <si>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</si>
  <si>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</si>
  <si>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</si>
  <si>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</si>
  <si>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</si>
  <si>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</si>
  <si>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</si>
  <si>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</si>
  <si>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</si>
  <si>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</si>
  <si>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</si>
  <si>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</si>
  <si>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</si>
  <si>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</si>
  <si>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</si>
  <si>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</si>
  <si>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</si>
  <si>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</si>
  <si>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</si>
  <si>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</si>
  <si>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</si>
  <si>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</si>
  <si>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</si>
  <si>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</si>
  <si>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</si>
  <si>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</si>
  <si>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</si>
  <si>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</si>
  <si>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</si>
  <si>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</si>
  <si>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</si>
  <si>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</si>
  <si>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</si>
  <si>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</si>
  <si>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</si>
  <si>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</si>
  <si>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</si>
  <si>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</si>
  <si>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</si>
  <si>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</si>
  <si>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</si>
  <si>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</si>
  <si>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</si>
  <si>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</si>
  <si>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</si>
  <si>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</si>
  <si>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</si>
  <si>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</si>
  <si>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</si>
  <si>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</si>
  <si>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</si>
  <si>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</si>
  <si>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</si>
  <si>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</si>
  <si>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</si>
  <si>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</si>
  <si>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</si>
  <si>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</si>
  <si>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</si>
  <si>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</si>
  <si>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</si>
  <si>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</si>
  <si>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</si>
  <si>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</si>
  <si>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</si>
  <si>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</si>
  <si>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</si>
  <si>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</si>
  <si>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</si>
  <si>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</si>
  <si>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</si>
  <si>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</si>
  <si>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</si>
  <si>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</si>
  <si>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</si>
  <si>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</si>
  <si>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</si>
  <si>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</si>
  <si>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</si>
  <si>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</si>
  <si>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</si>
  <si>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</si>
  <si>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</si>
  <si>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</si>
  <si>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</si>
  <si>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</si>
  <si>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</si>
  <si>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</si>
  <si>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</si>
  <si>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</si>
  <si>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</si>
  <si>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</si>
  <si>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</si>
  <si>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</si>
  <si>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</si>
  <si>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</si>
  <si>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</si>
  <si>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</si>
  <si>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</si>
  <si>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</si>
  <si>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</si>
  <si>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</si>
  <si>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</si>
  <si>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</si>
  <si>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</si>
  <si>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</si>
  <si>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</si>
  <si>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</si>
  <si>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</si>
  <si>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</si>
  <si>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</si>
  <si>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</si>
  <si>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</si>
  <si>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</si>
  <si>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</si>
  <si>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</si>
  <si>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</si>
  <si>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</si>
  <si>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</si>
  <si>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</si>
  <si>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</si>
  <si>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</si>
  <si>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</si>
  <si>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</si>
  <si>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</si>
  <si>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</si>
  <si>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</si>
  <si>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</si>
  <si>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</si>
  <si>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</si>
  <si>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</si>
  <si>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</si>
  <si>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</si>
  <si>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</si>
  <si>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</si>
  <si>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</si>
  <si>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</si>
  <si>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</si>
  <si>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</si>
  <si>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</si>
  <si>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</si>
  <si>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</si>
  <si>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</si>
  <si>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</si>
  <si>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</si>
  <si>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</si>
  <si>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</si>
  <si>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</si>
  <si>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</si>
  <si>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</si>
  <si>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</si>
  <si>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</si>
  <si>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</si>
  <si>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</si>
  <si>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</si>
  <si>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</si>
  <si>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</si>
  <si>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</si>
  <si>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</si>
  <si>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</si>
  <si>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</si>
  <si>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</si>
  <si>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</si>
  <si>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</si>
  <si>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</si>
  <si>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</si>
  <si>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</si>
  <si>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</si>
  <si>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</si>
  <si>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</si>
  <si>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</si>
  <si>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</si>
  <si>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</si>
  <si>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</si>
  <si>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</si>
  <si>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</si>
  <si>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</si>
  <si>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</si>
  <si>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</si>
  <si>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</si>
  <si>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</si>
  <si>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</si>
  <si>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</si>
  <si>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</si>
  <si>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</si>
  <si>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</si>
  <si>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</si>
  <si>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</si>
  <si>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</si>
  <si>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</si>
  <si>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</si>
  <si>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</si>
  <si>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</si>
  <si>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</si>
  <si>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</si>
  <si>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</si>
  <si>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</si>
  <si>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</si>
  <si>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</si>
  <si>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</si>
  <si>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</si>
  <si>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</si>
  <si>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</si>
  <si>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</si>
  <si>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</si>
  <si>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</si>
  <si>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</si>
  <si>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</si>
  <si>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</si>
  <si>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</si>
  <si>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</si>
  <si>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</si>
  <si>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</si>
  <si>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</si>
  <si>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</si>
  <si>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</si>
  <si>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</si>
  <si>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</si>
  <si>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</si>
  <si>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</si>
  <si>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</si>
  <si>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</si>
  <si>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</si>
  <si>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</si>
  <si>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</si>
  <si>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</si>
  <si>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</si>
  <si>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</si>
  <si>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</si>
  <si>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</si>
  <si>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</si>
  <si>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</si>
  <si>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</si>
  <si>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</si>
  <si>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</si>
  <si>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</si>
  <si>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</si>
  <si>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</si>
  <si>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</si>
  <si>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</si>
  <si>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</si>
  <si>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</si>
  <si>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</si>
  <si>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</si>
  <si>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</si>
  <si>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</si>
  <si>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</si>
  <si>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</si>
  <si>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</si>
  <si>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</si>
  <si>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</si>
  <si>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</si>
  <si>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</si>
  <si>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</si>
  <si>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</si>
  <si>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</si>
  <si>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</si>
  <si>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</si>
  <si>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</si>
  <si>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</si>
  <si>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</si>
  <si>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</si>
  <si>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</si>
  <si>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</si>
  <si>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</si>
  <si>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</si>
  <si>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</si>
  <si>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</si>
  <si>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</si>
  <si>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</si>
  <si>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</si>
  <si>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</si>
  <si>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</si>
  <si>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</si>
  <si>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</si>
  <si>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</si>
  <si>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</si>
  <si>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</si>
  <si>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</si>
  <si>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</si>
  <si>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</si>
  <si>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</si>
  <si>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</si>
  <si>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</si>
  <si>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</si>
  <si>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</si>
  <si>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</si>
  <si>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</si>
  <si>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</si>
  <si>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</si>
  <si>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</si>
  <si>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</si>
  <si>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</si>
  <si>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</si>
  <si>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</si>
  <si>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</si>
  <si>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</si>
  <si>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</si>
  <si>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</si>
  <si>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</si>
  <si>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</si>
  <si>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</si>
  <si>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</si>
  <si>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</si>
  <si>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</si>
  <si>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</si>
  <si>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</si>
  <si>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</si>
  <si>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</si>
  <si>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</si>
  <si>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</si>
  <si>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</si>
  <si>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</si>
  <si>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</si>
  <si>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</si>
  <si>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</si>
  <si>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</si>
  <si>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</si>
  <si>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</si>
  <si>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</si>
  <si>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</si>
  <si>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</si>
  <si>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</si>
  <si>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</si>
  <si>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</si>
  <si>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</si>
  <si>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</si>
  <si>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</si>
  <si>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</si>
  <si>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</si>
  <si>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</si>
  <si>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</si>
  <si>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</si>
  <si>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</si>
  <si>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</si>
  <si>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</si>
  <si>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</si>
  <si>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</si>
  <si>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</si>
  <si>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</si>
  <si>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</si>
  <si>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</si>
  <si>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</si>
  <si>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</si>
  <si>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</si>
  <si>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</si>
  <si>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</si>
  <si>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</si>
  <si>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</si>
  <si>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</si>
  <si>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</si>
  <si>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</si>
  <si>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</si>
  <si>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</si>
  <si>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</si>
  <si>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</si>
  <si>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</si>
  <si>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</si>
  <si>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</si>
  <si>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</si>
  <si>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</si>
  <si>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</si>
  <si>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</si>
  <si>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</si>
  <si>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</si>
  <si>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</si>
  <si>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</si>
  <si>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</si>
  <si>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</si>
  <si>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</si>
  <si>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</si>
  <si>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</si>
  <si>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</si>
  <si>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</si>
  <si>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</si>
  <si>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</si>
  <si>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</si>
  <si>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</si>
  <si>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</si>
  <si>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</si>
  <si>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</si>
  <si>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</si>
  <si>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</si>
  <si>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</si>
  <si>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</si>
  <si>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</si>
  <si>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</si>
  <si>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</si>
  <si>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</si>
  <si>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</si>
  <si>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</si>
  <si>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</si>
  <si>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</si>
  <si>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</si>
  <si>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</si>
  <si>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</si>
  <si>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</si>
  <si>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</si>
  <si>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</si>
  <si>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</si>
  <si>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</si>
  <si>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</si>
  <si>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</si>
  <si>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</si>
  <si>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</si>
  <si>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</si>
  <si>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</si>
  <si>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</si>
  <si>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</si>
  <si>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</si>
  <si>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</si>
  <si>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</si>
  <si>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</si>
  <si>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</si>
  <si>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</si>
  <si>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</si>
  <si>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</si>
  <si>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</si>
  <si>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</si>
  <si>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</si>
  <si>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</si>
  <si>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</si>
  <si>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</si>
  <si>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</si>
  <si>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</si>
  <si>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</si>
  <si>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</si>
  <si>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</si>
  <si>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</si>
  <si>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</si>
  <si>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</si>
  <si>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</si>
  <si>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</si>
  <si>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</si>
  <si>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</si>
  <si>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</si>
  <si>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</si>
  <si>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</si>
  <si>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</si>
  <si>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</si>
  <si>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</si>
  <si>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</si>
  <si>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</si>
  <si>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</si>
  <si>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</si>
  <si>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</si>
  <si>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</si>
  <si>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</si>
  <si>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</si>
  <si>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</si>
  <si>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</si>
  <si>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</si>
  <si>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</si>
  <si>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</si>
  <si>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</si>
  <si>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</si>
  <si>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</si>
  <si>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</si>
  <si>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</si>
  <si>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</si>
  <si>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</si>
  <si>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</si>
  <si>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</si>
  <si>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</si>
  <si>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</si>
  <si>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</si>
  <si>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</si>
  <si>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</si>
  <si>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</si>
  <si>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</si>
  <si>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</si>
  <si>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</si>
  <si>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</si>
  <si>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</si>
  <si>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</si>
  <si>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</si>
  <si>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</si>
  <si>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</si>
  <si>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</si>
  <si>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</si>
  <si>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</si>
  <si>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</si>
  <si>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</si>
  <si>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</si>
  <si>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</si>
  <si>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</si>
  <si>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</si>
  <si>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</si>
  <si>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</si>
  <si>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</si>
  <si>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</si>
  <si>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</si>
  <si>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</si>
  <si>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</si>
  <si>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</si>
  <si>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</si>
  <si>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</si>
  <si>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</si>
  <si>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</si>
  <si>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</si>
  <si>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</si>
  <si>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</si>
  <si>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</si>
  <si>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</si>
  <si>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</si>
  <si>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</si>
  <si>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</si>
  <si>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</si>
  <si>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</si>
  <si>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</si>
  <si>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</si>
  <si>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</si>
  <si>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</si>
  <si>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</si>
  <si>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</si>
  <si>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</si>
  <si>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</si>
  <si>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</si>
  <si>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</si>
  <si>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</si>
  <si>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</si>
  <si>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</si>
  <si>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</si>
  <si>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</si>
  <si>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</si>
  <si>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</si>
  <si>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</si>
  <si>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</si>
  <si>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</si>
  <si>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</si>
  <si>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</si>
  <si>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</si>
  <si>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</si>
  <si>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</si>
  <si>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</si>
  <si>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</si>
  <si>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</si>
  <si>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</si>
  <si>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</si>
  <si>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</si>
  <si>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</si>
  <si>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</si>
  <si>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</si>
  <si>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</si>
  <si>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</si>
  <si>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</si>
  <si>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</si>
  <si>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</si>
  <si>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</si>
  <si>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</si>
  <si>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</si>
  <si>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</si>
  <si>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</si>
  <si>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</si>
  <si>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</si>
  <si>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</si>
  <si>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</si>
  <si>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</si>
  <si>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</si>
  <si>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</si>
  <si>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</si>
  <si>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</si>
  <si>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</si>
  <si>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</si>
  <si>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</si>
  <si>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</si>
  <si>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</si>
  <si>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</si>
  <si>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</si>
  <si>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</si>
  <si>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</si>
  <si>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</si>
  <si>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</si>
  <si>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</si>
  <si>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</si>
  <si>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</si>
  <si>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</si>
  <si>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</si>
  <si>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</si>
  <si>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</si>
  <si>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</si>
  <si>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</si>
  <si>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</si>
  <si>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</si>
  <si>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</si>
  <si>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</si>
  <si>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</si>
  <si>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</si>
  <si>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</si>
  <si>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</si>
  <si>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</si>
  <si>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</si>
  <si>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</si>
  <si>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</si>
  <si>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</si>
  <si>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</si>
  <si>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</si>
  <si>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</si>
  <si>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</si>
  <si>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</si>
  <si>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</si>
  <si>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</si>
  <si>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</si>
  <si>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</si>
  <si>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</si>
  <si>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</si>
  <si>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</si>
  <si>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</si>
  <si>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</si>
  <si>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</si>
  <si>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</si>
  <si>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</si>
  <si>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</si>
  <si>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</si>
  <si>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</si>
  <si>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</si>
  <si>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</si>
  <si>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</si>
  <si>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</si>
  <si>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</si>
  <si>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</si>
  <si>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</si>
  <si>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</si>
  <si>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</si>
  <si>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</si>
  <si>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</si>
  <si>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</si>
  <si>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</si>
  <si>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</si>
  <si>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</si>
  <si>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</si>
  <si>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</si>
  <si>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</si>
  <si>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</si>
  <si>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</si>
  <si>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</si>
  <si>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</si>
  <si>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</si>
  <si>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</si>
  <si>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</si>
  <si>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</si>
  <si>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</si>
  <si>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</si>
  <si>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</si>
  <si>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</si>
  <si>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</si>
  <si>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</si>
  <si>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</si>
  <si>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</si>
  <si>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</si>
  <si>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</si>
  <si>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</si>
  <si>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</si>
  <si>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</si>
  <si>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</si>
  <si>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</si>
  <si>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</si>
  <si>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</si>
  <si>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</si>
  <si>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</si>
  <si>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</si>
  <si>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</si>
  <si>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</si>
  <si>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</si>
  <si>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</si>
  <si>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</si>
  <si>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</si>
  <si>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</si>
  <si>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</si>
  <si>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</si>
  <si>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</si>
  <si>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</si>
  <si>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</si>
  <si>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</si>
  <si>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</si>
  <si>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</si>
  <si>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</si>
  <si>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</si>
  <si>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</si>
  <si>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</si>
  <si>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</si>
  <si>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</si>
  <si>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</si>
  <si>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</si>
  <si>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</si>
  <si>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</si>
  <si>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</si>
  <si>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</si>
  <si>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</si>
  <si>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</si>
  <si>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</si>
  <si>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</si>
  <si>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</si>
  <si>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</si>
  <si>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</si>
  <si>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</si>
  <si>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</si>
  <si>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</si>
  <si>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</si>
  <si>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</si>
  <si>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</si>
  <si>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</si>
  <si>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</si>
  <si>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</si>
  <si>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</si>
  <si>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</si>
  <si>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</si>
  <si>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</si>
  <si>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</si>
  <si>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</si>
  <si>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</si>
  <si>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</si>
  <si>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</si>
  <si>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</si>
  <si>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</si>
  <si>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</si>
  <si>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</si>
  <si>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</si>
  <si>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</si>
  <si>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</si>
  <si>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</si>
  <si>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</si>
  <si>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</si>
  <si>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</si>
  <si>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</si>
  <si>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</si>
  <si>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</si>
  <si>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</si>
  <si>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</si>
  <si>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</si>
  <si>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</si>
  <si>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</si>
  <si>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</si>
  <si>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</si>
  <si>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</si>
  <si>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</si>
  <si>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</si>
  <si>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</si>
  <si>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</si>
  <si>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</si>
  <si>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</si>
  <si>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</si>
  <si>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</si>
  <si>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</si>
  <si>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</si>
  <si>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</si>
  <si>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</si>
  <si>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</si>
  <si>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</si>
  <si>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</si>
  <si>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</si>
  <si>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</si>
  <si>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</si>
  <si>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</si>
  <si>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</si>
  <si>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</si>
  <si>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</si>
  <si>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</si>
  <si>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</si>
  <si>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</si>
  <si>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</si>
  <si>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</si>
  <si>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</si>
  <si>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</si>
  <si>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</si>
  <si>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</si>
  <si>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</si>
  <si>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</si>
  <si>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</si>
  <si>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</si>
  <si>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</si>
  <si>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</si>
  <si>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</si>
  <si>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</si>
  <si>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</si>
  <si>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</si>
  <si>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</si>
  <si>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</si>
  <si>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</si>
  <si>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</si>
  <si>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</si>
  <si>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</si>
  <si>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</si>
  <si>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</si>
  <si>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</si>
  <si>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</si>
  <si>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</si>
  <si>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</si>
  <si>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</si>
  <si>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</si>
  <si>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</si>
  <si>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</si>
  <si>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</si>
  <si>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</si>
  <si>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</si>
  <si>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</si>
  <si>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</si>
  <si>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</si>
  <si>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</si>
  <si>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</si>
  <si>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</si>
  <si>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</si>
  <si>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</si>
  <si>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</si>
  <si>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</si>
  <si>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</si>
  <si>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</si>
  <si>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</si>
  <si>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</si>
  <si>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</si>
  <si>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</si>
  <si>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</si>
  <si>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</si>
  <si>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</si>
  <si>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</si>
  <si>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</si>
  <si>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</si>
  <si>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</si>
  <si>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</si>
  <si>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</si>
  <si>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</si>
  <si>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</si>
  <si>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</si>
  <si>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</si>
  <si>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</si>
  <si>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</si>
  <si>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</si>
  <si>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</si>
  <si>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</si>
  <si>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</si>
  <si>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</si>
  <si>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</si>
  <si>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</si>
  <si>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</si>
  <si>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</si>
  <si>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</si>
  <si>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</si>
  <si>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</si>
  <si>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</si>
  <si>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</si>
  <si>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</si>
  <si>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</si>
  <si>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</si>
  <si>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</si>
  <si>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</si>
  <si>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</si>
  <si>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</si>
  <si>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</si>
  <si>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</si>
  <si>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</si>
  <si>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</si>
  <si>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</si>
  <si>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</si>
  <si>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</si>
  <si>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</si>
  <si>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</si>
  <si>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</si>
  <si>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</si>
  <si>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</si>
  <si>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</si>
  <si>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</si>
  <si>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</si>
  <si>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</si>
  <si>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</si>
  <si>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</si>
  <si>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</si>
  <si>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</si>
  <si>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</si>
  <si>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</si>
  <si>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</si>
  <si>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</si>
  <si>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</si>
  <si>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</si>
  <si>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</si>
  <si>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</si>
  <si>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</si>
  <si>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</si>
  <si>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</si>
  <si>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</si>
  <si>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</si>
  <si>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</si>
  <si>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</si>
  <si>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</si>
  <si>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</si>
  <si>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</si>
  <si>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</si>
  <si>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</si>
  <si>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</si>
  <si>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</si>
  <si>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</si>
  <si>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</si>
  <si>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</si>
  <si>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</si>
  <si>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</si>
  <si>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</si>
  <si>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</si>
  <si>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</si>
  <si>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</si>
  <si>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</si>
  <si>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</si>
  <si>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</si>
  <si>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</si>
  <si>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</si>
  <si>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</si>
  <si>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</si>
  <si>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</si>
  <si>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</si>
  <si>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</si>
  <si>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</si>
  <si>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</si>
  <si>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</si>
  <si>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</si>
  <si>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</si>
  <si>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</si>
  <si>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</si>
  <si>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</si>
  <si>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</si>
  <si>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</si>
  <si>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</si>
  <si>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</si>
  <si>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</si>
  <si>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</si>
  <si>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</si>
  <si>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</si>
  <si>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</si>
  <si>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</si>
  <si>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</si>
  <si>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</si>
  <si>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</si>
  <si>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</si>
  <si>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</si>
  <si>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</si>
  <si>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</si>
  <si>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</si>
  <si>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</si>
  <si>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</si>
  <si>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</si>
  <si>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</si>
  <si>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</si>
  <si>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</si>
  <si>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</si>
  <si>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</si>
  <si>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</si>
  <si>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</si>
  <si>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</si>
  <si>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</si>
  <si>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</si>
  <si>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</si>
  <si>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</si>
  <si>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</si>
  <si>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</si>
  <si>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</si>
  <si>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</si>
  <si>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</si>
  <si>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</si>
  <si>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</si>
  <si>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</si>
  <si>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</si>
  <si>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</si>
  <si>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</si>
  <si>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</si>
  <si>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</si>
  <si>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</si>
  <si>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</si>
  <si>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</si>
  <si>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</si>
  <si>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</si>
  <si>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</si>
  <si>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</si>
  <si>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</si>
  <si>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</si>
  <si>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</si>
  <si>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</si>
  <si>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</si>
  <si>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</si>
  <si>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</si>
  <si>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</si>
  <si>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</si>
  <si>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</si>
  <si>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</si>
  <si>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</si>
  <si>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</si>
  <si>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</si>
  <si>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</si>
  <si>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</si>
  <si>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</si>
  <si>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</si>
  <si>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</si>
  <si>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</si>
  <si>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</si>
  <si>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</si>
  <si>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</si>
  <si>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</si>
  <si>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</si>
  <si>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</si>
  <si>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</si>
  <si>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</si>
  <si>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</si>
  <si>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</si>
  <si>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</si>
  <si>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</si>
  <si>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</si>
  <si>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</si>
  <si>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</si>
  <si>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</si>
  <si>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</si>
  <si>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</si>
  <si>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</si>
  <si>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</si>
  <si>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</si>
  <si>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</si>
  <si>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</si>
  <si>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</si>
  <si>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</si>
  <si>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</si>
  <si>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</si>
  <si>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</si>
  <si>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</si>
  <si>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</si>
  <si>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</si>
  <si>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</si>
  <si>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</si>
  <si>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</si>
  <si>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</si>
  <si>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</si>
  <si>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</si>
  <si>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</si>
  <si>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</si>
  <si>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</si>
  <si>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</si>
  <si>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</si>
  <si>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</si>
  <si>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</si>
  <si>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</si>
  <si>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</si>
  <si>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</si>
  <si>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</si>
  <si>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</si>
  <si>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</si>
  <si>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</si>
  <si>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</si>
  <si>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</si>
  <si>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</si>
  <si>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</si>
  <si>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</si>
  <si>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</si>
  <si>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</si>
  <si>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</si>
  <si>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</si>
  <si>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</si>
  <si>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</si>
  <si>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</si>
  <si>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</si>
  <si>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</si>
  <si>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</si>
  <si>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</si>
  <si>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</si>
  <si>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</si>
  <si>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</si>
  <si>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</si>
  <si>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</si>
  <si>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</si>
  <si>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</si>
  <si>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</si>
  <si>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</si>
  <si>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</si>
  <si>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</si>
  <si>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</si>
  <si>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</si>
  <si>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</si>
  <si>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</si>
  <si>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</si>
  <si>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</si>
  <si>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</si>
  <si>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</si>
  <si>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</si>
  <si>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</si>
  <si>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</si>
  <si>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</si>
  <si>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</si>
  <si>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</si>
  <si>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</si>
  <si>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</si>
  <si>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</si>
  <si>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</si>
  <si>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</si>
  <si>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</si>
  <si>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</si>
  <si>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</si>
  <si>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</si>
  <si>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</si>
  <si>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</si>
  <si>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</si>
  <si>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</si>
  <si>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</si>
  <si>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</si>
  <si>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</si>
  <si>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</si>
  <si>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</si>
  <si>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</si>
  <si>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</si>
  <si>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</si>
  <si>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</si>
  <si>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</si>
  <si>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</si>
  <si>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</si>
  <si>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</si>
  <si>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</si>
  <si>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</si>
  <si>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</si>
  <si>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</si>
  <si>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</si>
  <si>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</si>
  <si>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</si>
  <si>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</si>
  <si>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</si>
  <si>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</si>
  <si>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</si>
  <si>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</si>
  <si>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</si>
  <si>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</si>
  <si>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</si>
  <si>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</si>
  <si>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</si>
  <si>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</si>
  <si>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</si>
  <si>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</si>
  <si>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</si>
  <si>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</si>
  <si>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</si>
  <si>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</si>
  <si>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</si>
  <si>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</si>
  <si>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</si>
  <si>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</si>
  <si>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</si>
  <si>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</si>
  <si>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</si>
  <si>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</si>
  <si>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</si>
  <si>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</si>
  <si>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</si>
  <si>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</si>
  <si>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</si>
  <si>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</si>
  <si>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</si>
  <si>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</si>
  <si>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</si>
  <si>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</si>
  <si>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</si>
  <si>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</si>
  <si>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</si>
  <si>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</si>
  <si>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</si>
  <si>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</si>
  <si>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</si>
  <si>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</si>
  <si>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</si>
  <si>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</si>
  <si>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</si>
  <si>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</si>
  <si>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</si>
  <si>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</si>
  <si>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</si>
  <si>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</si>
  <si>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</si>
  <si>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</si>
  <si>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</si>
  <si>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</si>
  <si>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</si>
  <si>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</si>
  <si>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</si>
  <si>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</si>
  <si>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</si>
  <si>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</si>
  <si>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</si>
  <si>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</si>
  <si>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</si>
  <si>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</si>
  <si>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</si>
  <si>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</si>
  <si>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</si>
  <si>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</si>
  <si>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</si>
  <si>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</si>
  <si>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</si>
  <si>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</si>
  <si>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</si>
  <si>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</si>
  <si>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</si>
  <si>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</si>
  <si>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</si>
  <si>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</si>
  <si>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</si>
  <si>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</si>
  <si>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</si>
  <si>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</si>
  <si>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</si>
  <si>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</si>
  <si>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</si>
  <si>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</si>
  <si>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</si>
  <si>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</si>
  <si>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</si>
  <si>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</si>
  <si>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</si>
  <si>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</si>
  <si>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</si>
  <si>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</si>
  <si>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</si>
  <si>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</si>
  <si>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</si>
  <si>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</si>
  <si>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</si>
  <si>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</si>
  <si>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</si>
  <si>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</si>
  <si>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</si>
  <si>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</si>
  <si>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</si>
  <si>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</si>
  <si>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</si>
  <si>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</si>
  <si>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</si>
  <si>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</si>
  <si>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</si>
  <si>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</si>
  <si>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</si>
  <si>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</si>
  <si>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</si>
  <si>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</si>
  <si>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</si>
  <si>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</si>
  <si>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</si>
  <si>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</si>
  <si>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</si>
  <si>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</si>
  <si>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</si>
  <si>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</si>
  <si>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</si>
  <si>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</si>
  <si>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</si>
  <si>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</si>
  <si>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</si>
  <si>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</si>
  <si>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</si>
  <si>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</si>
  <si>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</si>
  <si>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</si>
  <si>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</si>
  <si>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</si>
  <si>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</si>
  <si>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</si>
  <si>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</si>
  <si>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</si>
  <si>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</si>
  <si>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</si>
  <si>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</si>
  <si>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</si>
  <si>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</si>
  <si>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</si>
  <si>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</si>
  <si>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</si>
  <si>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</si>
  <si>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</si>
  <si>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</si>
  <si>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</si>
  <si>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</si>
  <si>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</si>
  <si>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</si>
  <si>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</si>
  <si>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</si>
  <si>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</si>
  <si>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</si>
  <si>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</si>
  <si>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</si>
  <si>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</si>
  <si>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</si>
  <si>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</si>
  <si>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</si>
  <si>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</si>
  <si>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</si>
  <si>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</si>
  <si>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</si>
  <si>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</si>
  <si>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</si>
  <si>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</si>
  <si>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</si>
  <si>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</si>
  <si>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</si>
  <si>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</si>
  <si>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</si>
  <si>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</si>
  <si>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</si>
  <si>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</si>
  <si>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</si>
  <si>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</si>
  <si>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</si>
  <si>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</si>
  <si>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</si>
  <si>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</si>
  <si>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</si>
  <si>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</si>
  <si>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</si>
  <si>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</si>
  <si>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</si>
  <si>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</si>
  <si>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</si>
  <si>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</si>
  <si>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</si>
  <si>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</si>
  <si>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</si>
  <si>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</si>
  <si>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</si>
  <si>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</si>
  <si>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</si>
  <si>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</si>
  <si>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</si>
  <si>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</si>
  <si>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</si>
  <si>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</si>
  <si>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</si>
  <si>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</si>
  <si>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</si>
  <si>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</si>
  <si>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</si>
  <si>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</si>
  <si>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</si>
  <si>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</si>
  <si>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</si>
  <si>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</si>
  <si>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</si>
  <si>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</si>
  <si>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</si>
  <si>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</si>
  <si>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</si>
  <si>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</si>
  <si>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</si>
  <si>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</si>
  <si>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</si>
  <si>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</si>
  <si>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</si>
  <si>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</si>
  <si>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</si>
  <si>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</si>
  <si>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</si>
  <si>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</si>
  <si>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</si>
  <si>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</si>
  <si>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</si>
  <si>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</si>
  <si>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</si>
  <si>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</si>
  <si>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</si>
  <si>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</si>
  <si>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</si>
  <si>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</si>
  <si>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</si>
  <si>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</si>
  <si>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</si>
  <si>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</si>
  <si>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</si>
  <si>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</si>
  <si>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</si>
  <si>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</si>
  <si>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</si>
  <si>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</si>
  <si>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</si>
  <si>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</si>
  <si>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</si>
  <si>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</si>
  <si>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</si>
  <si>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</si>
  <si>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</si>
  <si>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</si>
  <si>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</si>
  <si>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</si>
  <si>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</si>
  <si>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</si>
  <si>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</si>
  <si>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</si>
  <si>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</si>
  <si>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</si>
  <si>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</si>
  <si>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</si>
  <si>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</si>
  <si>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</si>
  <si>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</si>
  <si>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</si>
  <si>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</si>
  <si>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</si>
  <si>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</si>
  <si>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</si>
  <si>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</si>
  <si>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</si>
  <si>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</si>
  <si>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</si>
  <si>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</si>
  <si>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</si>
  <si>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</si>
  <si>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</si>
  <si>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</si>
  <si>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</si>
  <si>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</si>
  <si>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</si>
  <si>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</si>
  <si>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</si>
  <si>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</si>
  <si>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</si>
  <si>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</si>
  <si>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</si>
  <si>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</si>
  <si>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</si>
  <si>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</si>
  <si>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</si>
  <si>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</si>
  <si>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</si>
  <si>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</si>
  <si>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</si>
  <si>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</si>
  <si>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</si>
  <si>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</si>
  <si>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</si>
  <si>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</si>
  <si>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</si>
  <si>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</si>
  <si>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</si>
  <si>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</si>
  <si>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</si>
  <si>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</si>
  <si>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</si>
  <si>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</si>
  <si>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</si>
  <si>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</si>
  <si>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</si>
  <si>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</si>
  <si>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</si>
  <si>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</si>
  <si>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</si>
  <si>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</si>
  <si>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</si>
  <si>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</si>
  <si>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</si>
  <si>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</si>
  <si>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</si>
  <si>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</si>
  <si>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</si>
  <si>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</si>
  <si>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</si>
  <si>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</si>
  <si>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</si>
  <si>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</si>
  <si>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</si>
  <si>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</si>
  <si>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</si>
  <si>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</si>
  <si>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</si>
  <si>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</si>
  <si>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</si>
  <si>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</si>
  <si>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</si>
  <si>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</si>
  <si>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</si>
  <si>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</si>
  <si>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</si>
  <si>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</si>
  <si>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</si>
  <si>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</si>
  <si>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</si>
  <si>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</si>
  <si>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</si>
  <si>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</si>
  <si>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</si>
  <si>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</si>
  <si>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</si>
  <si>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</si>
  <si>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</si>
  <si>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</si>
  <si>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</si>
  <si>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</si>
  <si>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</si>
  <si>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</si>
  <si>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</si>
  <si>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</si>
  <si>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</si>
  <si>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</si>
  <si>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</si>
  <si>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</si>
  <si>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</si>
  <si>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</si>
  <si>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</si>
  <si>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</si>
  <si>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</si>
  <si>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</si>
  <si>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</si>
  <si>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</si>
  <si>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</si>
  <si>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</si>
  <si>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</si>
  <si>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</si>
  <si>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</si>
  <si>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</si>
  <si>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</si>
  <si>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</si>
  <si>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</si>
  <si>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</si>
  <si>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</si>
  <si>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</si>
  <si>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</si>
  <si>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</si>
  <si>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</si>
  <si>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</si>
  <si>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</si>
  <si>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</si>
  <si>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</si>
  <si>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</si>
  <si>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</si>
  <si>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</si>
  <si>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</si>
  <si>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</si>
  <si>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</si>
  <si>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</si>
  <si>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</si>
  <si>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</si>
  <si>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</si>
  <si>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</si>
  <si>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</si>
  <si>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</si>
  <si>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</si>
  <si>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</si>
  <si>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</si>
  <si>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</si>
  <si>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</si>
  <si>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</si>
  <si>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</si>
  <si>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</si>
  <si>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</si>
  <si>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</si>
  <si>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</si>
  <si>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</si>
  <si>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</si>
  <si>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</si>
  <si>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</si>
  <si>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</si>
  <si>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</si>
  <si>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</si>
  <si>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</si>
  <si>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</si>
  <si>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</si>
  <si>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</si>
  <si>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</si>
  <si>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</si>
  <si>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</si>
  <si>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</si>
  <si>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</si>
  <si>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</si>
  <si>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</si>
  <si>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</si>
  <si>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</si>
  <si>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</si>
  <si>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</si>
  <si>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</si>
  <si>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</si>
  <si>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</si>
  <si>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</si>
  <si>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</si>
  <si>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</si>
  <si>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</si>
  <si>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</si>
  <si>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</si>
  <si>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</si>
  <si>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</si>
  <si>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</si>
  <si>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</si>
  <si>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</si>
  <si>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</si>
  <si>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</si>
  <si>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</si>
  <si>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</si>
  <si>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</si>
  <si>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</si>
  <si>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</si>
  <si>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</si>
  <si>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</si>
  <si>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</si>
  <si>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</si>
  <si>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</si>
  <si>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</si>
  <si>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</si>
  <si>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</si>
  <si>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</si>
  <si>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</si>
  <si>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</si>
  <si>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</si>
  <si>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</si>
  <si>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</si>
  <si>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</si>
  <si>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</si>
  <si>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</si>
  <si>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</si>
  <si>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</si>
  <si>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</si>
  <si>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</si>
  <si>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</si>
  <si>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</si>
  <si>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</si>
  <si>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</si>
  <si>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</si>
  <si>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</si>
  <si>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</si>
  <si>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</si>
  <si>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</si>
  <si>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</si>
  <si>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</si>
  <si>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</si>
  <si>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</si>
  <si>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</si>
  <si>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</si>
  <si>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</si>
  <si>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</si>
  <si>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</si>
  <si>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</si>
  <si>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</si>
  <si>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</si>
  <si>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</si>
  <si>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</si>
  <si>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</si>
  <si>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</si>
  <si>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</si>
  <si>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</si>
  <si>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</si>
  <si>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</si>
  <si>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</si>
  <si>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</si>
  <si>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</si>
  <si>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</si>
  <si>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</si>
  <si>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</si>
  <si>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</si>
  <si>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</si>
  <si>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</si>
  <si>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</si>
  <si>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</si>
  <si>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</si>
  <si>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</si>
  <si>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</si>
  <si>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</si>
  <si>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</si>
  <si>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</si>
  <si>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</si>
  <si>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</si>
  <si>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</si>
  <si>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</si>
  <si>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</si>
  <si>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</si>
  <si>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</si>
  <si>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</si>
  <si>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</si>
  <si>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</si>
  <si>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</si>
  <si>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</si>
  <si>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</si>
  <si>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</si>
  <si>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</si>
  <si>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</si>
  <si>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</si>
  <si>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</si>
  <si>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</si>
  <si>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</si>
  <si>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</si>
  <si>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</si>
  <si>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</si>
  <si>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</si>
  <si>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</si>
  <si>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</si>
  <si>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</si>
  <si>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</si>
  <si>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</si>
  <si>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</si>
  <si>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</si>
  <si>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</si>
  <si>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</si>
  <si>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</si>
  <si>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</si>
  <si>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</si>
  <si>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</si>
  <si>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</si>
  <si>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</si>
  <si>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</si>
  <si>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</si>
  <si>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</si>
  <si>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</si>
  <si>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</si>
  <si>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</si>
  <si>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</si>
  <si>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</si>
  <si>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</si>
  <si>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</si>
  <si>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</si>
  <si>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</si>
  <si>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</si>
  <si>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</si>
  <si>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</si>
  <si>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</si>
  <si>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</si>
  <si>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</si>
  <si>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</si>
  <si>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</si>
  <si>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</si>
  <si>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</si>
  <si>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</si>
  <si>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</si>
  <si>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</si>
  <si>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</si>
  <si>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</si>
  <si>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</si>
  <si>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</si>
  <si>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</si>
  <si>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</si>
  <si>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</si>
  <si>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</si>
  <si>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</si>
  <si>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</si>
  <si>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</si>
  <si>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</si>
  <si>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</si>
  <si>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</si>
  <si>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</si>
  <si>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</si>
  <si>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</si>
  <si>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</si>
  <si>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</si>
  <si>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</si>
  <si>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</si>
  <si>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</si>
  <si>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</si>
  <si>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</si>
  <si>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</si>
  <si>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</si>
  <si>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</si>
  <si>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</si>
  <si>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</si>
  <si>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</si>
  <si>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</si>
  <si>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</si>
  <si>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</si>
  <si>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</si>
  <si>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</si>
  <si>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</si>
  <si>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</si>
  <si>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</si>
  <si>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</si>
  <si>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</si>
  <si>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</si>
  <si>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</si>
  <si>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</si>
  <si>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</si>
  <si>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</si>
  <si>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</si>
  <si>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</si>
  <si>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</si>
  <si>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</si>
  <si>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</si>
  <si>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</si>
  <si>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</si>
  <si>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</si>
  <si>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</si>
  <si>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</si>
  <si>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</si>
  <si>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</si>
  <si>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</si>
  <si>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</si>
  <si>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</si>
  <si>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</si>
  <si>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</si>
  <si>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</si>
  <si>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</si>
  <si>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</si>
  <si>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</si>
  <si>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</si>
  <si>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</si>
  <si>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</si>
  <si>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</si>
  <si>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</si>
  <si>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</si>
  <si>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</si>
  <si>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</si>
  <si>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</si>
  <si>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</si>
  <si>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</si>
  <si>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</si>
  <si>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</si>
  <si>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</si>
  <si>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</si>
  <si>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</si>
  <si>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</si>
  <si>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</si>
  <si>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</si>
  <si>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</si>
  <si>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</si>
  <si>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</si>
  <si>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</si>
  <si>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</si>
  <si>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</si>
  <si>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</si>
  <si>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</si>
  <si>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</si>
  <si>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</si>
  <si>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</si>
  <si>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</si>
  <si>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</si>
  <si>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</si>
  <si>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</si>
  <si>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</si>
  <si>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</si>
  <si>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</si>
  <si>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</si>
  <si>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</si>
  <si>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</si>
  <si>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</si>
  <si>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</si>
  <si>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</si>
  <si>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</si>
  <si>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</si>
  <si>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</si>
  <si>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</si>
  <si>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</si>
  <si>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</si>
  <si>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</si>
  <si>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</si>
  <si>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</si>
  <si>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</si>
  <si>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</si>
  <si>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</si>
  <si>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</si>
  <si>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</si>
  <si>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</si>
  <si>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</si>
  <si>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</si>
  <si>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</si>
  <si>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</si>
  <si>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</si>
  <si>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</si>
  <si>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</si>
  <si>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</si>
  <si>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</si>
  <si>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</si>
  <si>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</si>
  <si>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</si>
  <si>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</si>
  <si>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</si>
  <si>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</si>
  <si>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</si>
  <si>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</si>
  <si>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</si>
  <si>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</si>
  <si>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</si>
  <si>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</si>
  <si>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</si>
  <si>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</si>
  <si>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</si>
  <si>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</si>
  <si>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</si>
  <si>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</si>
  <si>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</si>
  <si>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</si>
  <si>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</si>
  <si>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</si>
  <si>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</si>
  <si>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</si>
  <si>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</si>
  <si>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</si>
  <si>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</si>
  <si>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</si>
  <si>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</si>
  <si>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</si>
  <si>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</si>
  <si>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</si>
  <si>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</si>
  <si>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</si>
  <si>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</si>
  <si>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</si>
  <si>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</si>
  <si>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</si>
  <si>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</si>
  <si>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</si>
  <si>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</si>
  <si>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</si>
  <si>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</si>
  <si>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</si>
  <si>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</si>
  <si>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</si>
  <si>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</si>
  <si>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</si>
  <si>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</si>
  <si>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</si>
  <si>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</si>
  <si>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</si>
  <si>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</si>
  <si>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</si>
  <si>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</si>
  <si>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</si>
  <si>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</si>
  <si>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</si>
  <si>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</si>
  <si>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</si>
  <si>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</si>
  <si>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</si>
  <si>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</si>
  <si>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</si>
  <si>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</si>
  <si>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</si>
  <si>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</si>
  <si>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</si>
  <si>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</si>
  <si>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</si>
  <si>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</si>
  <si>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</si>
  <si>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</si>
  <si>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</si>
  <si>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</si>
  <si>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</si>
  <si>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</si>
  <si>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</si>
  <si>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</si>
  <si>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</si>
  <si>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</si>
  <si>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</si>
  <si>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</si>
  <si>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</si>
  <si>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</si>
  <si>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</si>
  <si>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</si>
  <si>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</si>
  <si>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</si>
  <si>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</si>
  <si>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</si>
  <si>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</si>
  <si>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</si>
  <si>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</si>
  <si>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</si>
  <si>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</si>
  <si>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</si>
  <si>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</si>
  <si>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</si>
  <si>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</si>
  <si>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</si>
  <si>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</si>
  <si>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</si>
  <si>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</si>
  <si>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</si>
  <si>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</si>
  <si>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</si>
  <si>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</si>
  <si>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</si>
  <si>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</si>
  <si>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</si>
  <si>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</si>
  <si>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</si>
  <si>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</si>
  <si>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</si>
  <si>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</si>
  <si>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</si>
  <si>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</si>
  <si>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</si>
  <si>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</si>
  <si>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</si>
  <si>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</si>
  <si>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</si>
  <si>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</si>
  <si>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</si>
  <si>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</si>
  <si>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</si>
  <si>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</si>
  <si>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</si>
  <si>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</si>
  <si>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</si>
  <si>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</si>
  <si>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</si>
  <si>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</si>
  <si>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</si>
  <si>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</si>
  <si>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</si>
  <si>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</si>
  <si>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</si>
  <si>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</si>
  <si>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</si>
  <si>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</si>
  <si>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</si>
  <si>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</si>
  <si>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</si>
  <si>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</si>
  <si>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</si>
  <si>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</si>
  <si>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</si>
  <si>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</si>
  <si>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</si>
  <si>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</si>
  <si>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</si>
  <si>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</si>
  <si>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</si>
  <si>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</si>
  <si>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</si>
  <si>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</si>
  <si>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</si>
  <si>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</si>
  <si>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</si>
  <si>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</si>
  <si>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</si>
  <si>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</si>
  <si>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</si>
  <si>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</si>
  <si>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</si>
  <si>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</si>
  <si>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</si>
  <si>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</si>
  <si>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</si>
  <si>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</si>
  <si>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</si>
  <si>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</si>
  <si>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</si>
  <si>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</si>
  <si>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</si>
  <si>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</si>
  <si>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</si>
  <si>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</si>
  <si>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</si>
  <si>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</si>
  <si>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</si>
  <si>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</si>
  <si>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</si>
  <si>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</si>
  <si>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</si>
  <si>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</si>
  <si>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</si>
  <si>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</si>
  <si>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</si>
  <si>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</si>
  <si>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</si>
  <si>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</si>
  <si>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</si>
  <si>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</si>
  <si>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</si>
  <si>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</si>
  <si>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</si>
  <si>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</si>
  <si>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</si>
  <si>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</si>
  <si>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</si>
  <si>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</si>
  <si>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</si>
  <si>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</si>
  <si>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</si>
  <si>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</si>
  <si>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</si>
  <si>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</si>
  <si>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</si>
  <si>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</si>
  <si>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</si>
  <si>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</si>
  <si>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</si>
  <si>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</si>
  <si>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</si>
  <si>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</si>
  <si>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</si>
  <si>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</si>
  <si>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</si>
  <si>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</si>
  <si>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</si>
  <si>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</si>
  <si>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</si>
  <si>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</si>
  <si>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</si>
  <si>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</si>
  <si>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</si>
  <si>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</si>
  <si>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</si>
  <si>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</si>
  <si>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</si>
  <si>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</si>
  <si>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</si>
  <si>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</si>
  <si>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</si>
  <si>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</si>
  <si>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</si>
  <si>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</si>
  <si>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</si>
  <si>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</si>
  <si>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</si>
  <si>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</si>
  <si>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</si>
  <si>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</si>
  <si>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</si>
  <si>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</si>
  <si>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</si>
  <si>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</si>
  <si>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</si>
  <si>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</si>
  <si>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</si>
  <si>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</si>
  <si>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</si>
  <si>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</si>
  <si>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</si>
  <si>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</si>
  <si>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</si>
  <si>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</si>
  <si>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</si>
  <si>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</si>
  <si>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</si>
  <si>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</si>
  <si>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</si>
  <si>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</si>
  <si>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</si>
  <si>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</si>
  <si>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</si>
  <si>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</si>
  <si>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</si>
  <si>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</si>
  <si>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</si>
  <si>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</si>
  <si>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</si>
  <si>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</si>
  <si>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</si>
  <si>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</si>
  <si>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</si>
  <si>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</si>
  <si>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</si>
  <si>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</si>
  <si>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</si>
  <si>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</si>
  <si>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</si>
  <si>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</si>
  <si>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</si>
  <si>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</si>
  <si>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</si>
  <si>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</si>
  <si>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</si>
  <si>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</si>
  <si>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</si>
  <si>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</si>
  <si>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</si>
  <si>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</si>
  <si>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</si>
  <si>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</si>
  <si>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</si>
  <si>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</si>
  <si>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</si>
  <si>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</si>
  <si>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</si>
  <si>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</si>
  <si>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</si>
  <si>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</si>
  <si>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</si>
  <si>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</si>
  <si>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</si>
  <si>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</si>
  <si>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</si>
  <si>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</si>
  <si>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</si>
  <si>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</si>
  <si>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</si>
  <si>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</si>
  <si>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</si>
  <si>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</si>
  <si>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</si>
  <si>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</si>
  <si>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</si>
  <si>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</si>
  <si>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</si>
  <si>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</si>
  <si>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</si>
  <si>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</si>
  <si>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</si>
  <si>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</si>
  <si>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</si>
  <si>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</si>
  <si>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</si>
  <si>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</si>
  <si>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</si>
  <si>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</si>
  <si>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</si>
  <si>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</si>
  <si>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</si>
  <si>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</si>
  <si>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</si>
  <si>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</si>
  <si>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</si>
  <si>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</si>
  <si>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</si>
  <si>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</si>
  <si>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</si>
  <si>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</si>
  <si>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</si>
  <si>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</si>
  <si>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</si>
  <si>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</si>
  <si>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</si>
  <si>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</si>
  <si>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</si>
  <si>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</si>
  <si>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</si>
  <si>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</si>
  <si>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</si>
  <si>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</si>
  <si>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</si>
  <si>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</si>
  <si>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</si>
  <si>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</si>
  <si>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</si>
  <si>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</si>
  <si>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</si>
  <si>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</si>
  <si>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</si>
  <si>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</si>
  <si>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</si>
  <si>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</si>
  <si>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</si>
  <si>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</si>
  <si>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</si>
  <si>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</si>
  <si>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</si>
  <si>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</si>
  <si>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</si>
  <si>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</si>
  <si>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</si>
  <si>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</si>
  <si>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</si>
  <si>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</si>
  <si>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</si>
  <si>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</si>
  <si>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</si>
  <si>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</si>
  <si>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</si>
  <si>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</si>
  <si>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</si>
  <si>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</si>
  <si>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</si>
  <si>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</si>
  <si>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</si>
  <si>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</si>
  <si>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</si>
  <si>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</si>
  <si>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</si>
  <si>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</si>
  <si>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</si>
  <si>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</si>
  <si>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</si>
  <si>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</si>
  <si>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</si>
  <si>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</si>
  <si>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</si>
  <si>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</si>
  <si>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</si>
  <si>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</si>
  <si>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</si>
  <si>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</si>
  <si>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</si>
  <si>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</si>
  <si>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</si>
  <si>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</si>
  <si>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</si>
  <si>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</si>
  <si>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</si>
  <si>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</si>
  <si>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</si>
  <si>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</si>
  <si>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</si>
  <si>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</si>
  <si>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</si>
  <si>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</si>
  <si>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</si>
  <si>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</si>
  <si>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</si>
  <si>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</si>
  <si>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</si>
  <si>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</si>
  <si>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</si>
  <si>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</si>
  <si>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</si>
  <si>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</si>
  <si>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</si>
  <si>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</si>
  <si>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</si>
  <si>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</si>
  <si>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</si>
  <si>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</si>
  <si>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</si>
  <si>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</si>
  <si>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</si>
  <si>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</si>
  <si>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</si>
  <si>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</si>
  <si>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</si>
  <si>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</si>
  <si>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</si>
  <si>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</si>
  <si>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</si>
  <si>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</si>
  <si>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</si>
  <si>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</si>
  <si>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</si>
  <si>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</si>
  <si>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</si>
  <si>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</si>
  <si>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</si>
  <si>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</si>
  <si>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</si>
  <si>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</si>
  <si>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</si>
  <si>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</si>
  <si>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</si>
  <si>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</si>
  <si>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</si>
  <si>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</si>
  <si>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</si>
  <si>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</si>
  <si>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</si>
  <si>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</si>
  <si>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</si>
  <si>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</si>
  <si>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</si>
  <si>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</si>
  <si>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</si>
  <si>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</si>
  <si>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</si>
  <si>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</si>
  <si>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</si>
  <si>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</si>
  <si>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</si>
  <si>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</si>
  <si>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</si>
  <si>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</si>
  <si>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</si>
  <si>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</si>
  <si>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</si>
  <si>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</si>
  <si>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</si>
  <si>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</si>
  <si>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</si>
  <si>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</si>
  <si>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</si>
  <si>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</si>
  <si>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</si>
  <si>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</si>
  <si>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</si>
  <si>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</si>
  <si>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</si>
  <si>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</si>
  <si>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</si>
  <si>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</si>
  <si>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</si>
  <si>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</si>
  <si>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</si>
  <si>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</si>
  <si>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</si>
  <si>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</si>
  <si>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</si>
  <si>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</si>
  <si>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</si>
  <si>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</si>
  <si>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</si>
  <si>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</si>
  <si>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</si>
  <si>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</si>
  <si>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</si>
  <si>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</si>
  <si>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</si>
  <si>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</si>
  <si>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</si>
  <si>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</si>
  <si>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</si>
  <si>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</si>
  <si>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</si>
  <si>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</si>
  <si>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</si>
  <si>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</si>
  <si>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</si>
  <si>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</si>
  <si>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</si>
  <si>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</si>
  <si>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</si>
  <si>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</si>
  <si>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</si>
  <si>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</si>
  <si>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</si>
  <si>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</si>
  <si>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</si>
  <si>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</si>
  <si>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</si>
  <si>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</si>
  <si>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</si>
  <si>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</si>
  <si>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</si>
  <si>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</si>
  <si>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</si>
  <si>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</si>
  <si>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</si>
  <si>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</si>
  <si>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</si>
  <si>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</si>
  <si>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</si>
  <si>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</si>
  <si>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</si>
  <si>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</si>
  <si>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</si>
  <si>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</si>
  <si>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</si>
  <si>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</si>
  <si>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</si>
  <si>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</si>
  <si>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</si>
  <si>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</si>
  <si>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</si>
  <si>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</si>
  <si>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</si>
  <si>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</si>
  <si>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</si>
  <si>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</si>
  <si>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</si>
  <si>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</si>
  <si>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</si>
  <si>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</si>
  <si>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</si>
  <si>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</si>
  <si>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</si>
  <si>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</si>
  <si>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</si>
  <si>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</si>
  <si>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</si>
  <si>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</si>
  <si>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</si>
  <si>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</si>
  <si>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</si>
  <si>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</si>
  <si>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</si>
  <si>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</si>
  <si>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</si>
  <si>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</si>
  <si>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</si>
  <si>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</si>
  <si>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</si>
  <si>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</si>
  <si>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</si>
  <si>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</si>
  <si>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</si>
  <si>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</si>
  <si>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</si>
  <si>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</si>
  <si>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</si>
  <si>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</si>
  <si>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</si>
  <si>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</si>
  <si>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</si>
  <si>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</si>
  <si>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</si>
  <si>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</si>
  <si>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</si>
  <si>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</si>
  <si>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</si>
  <si>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</si>
  <si>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</si>
  <si>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</si>
  <si>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</si>
  <si>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</si>
  <si>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</si>
  <si>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</si>
  <si>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</si>
  <si>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</si>
  <si>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</si>
  <si>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</si>
  <si>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</si>
  <si>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</si>
  <si>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</si>
  <si>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</si>
  <si>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</si>
  <si>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</si>
  <si>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</si>
  <si>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</si>
  <si>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</si>
  <si>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</si>
  <si>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</si>
  <si>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</si>
  <si>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</si>
  <si>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</si>
  <si>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</si>
  <si>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</si>
  <si>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</si>
  <si>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</si>
  <si>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</si>
  <si>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</si>
  <si>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</si>
  <si>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</si>
  <si>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</si>
  <si>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</si>
  <si>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</si>
  <si>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</si>
  <si>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</si>
  <si>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</si>
  <si>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</si>
  <si>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</si>
  <si>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</si>
  <si>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</si>
  <si>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</si>
  <si>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</si>
  <si>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</si>
  <si>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</si>
  <si>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</si>
  <si>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</si>
  <si>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</si>
  <si>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</si>
  <si>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</si>
  <si>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</si>
  <si>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</si>
  <si>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</si>
  <si>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</si>
  <si>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</si>
  <si>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</si>
  <si>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</si>
  <si>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</si>
  <si>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</si>
  <si>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</si>
  <si>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</si>
  <si>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</si>
  <si>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</si>
  <si>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</si>
  <si>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</si>
  <si>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</si>
  <si>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</si>
  <si>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</si>
  <si>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</si>
  <si>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</si>
  <si>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</si>
  <si>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</si>
  <si>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</si>
  <si>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</si>
  <si>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</si>
  <si>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</si>
  <si>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</si>
  <si>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</si>
  <si>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</si>
  <si>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</si>
  <si>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</si>
  <si>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</si>
  <si>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</si>
  <si>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</si>
  <si>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</si>
  <si>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</si>
  <si>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</si>
  <si>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</si>
  <si>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</si>
  <si>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</si>
  <si>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</si>
  <si>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</si>
  <si>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</si>
  <si>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</si>
  <si>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</si>
  <si>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</si>
  <si>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</si>
  <si>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</si>
  <si>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</si>
  <si>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</si>
  <si>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</si>
  <si>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</si>
  <si>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</si>
  <si>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</si>
  <si>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</si>
  <si>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</si>
  <si>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</si>
  <si>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</si>
  <si>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</si>
  <si>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</si>
  <si>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</si>
  <si>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</si>
  <si>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</si>
  <si>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</si>
  <si>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</si>
  <si>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</si>
  <si>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</si>
  <si>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</si>
  <si>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</si>
  <si>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</si>
  <si>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</si>
  <si>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</si>
  <si>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</si>
  <si>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</si>
  <si>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</si>
  <si>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</si>
  <si>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</si>
  <si>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</si>
  <si>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</si>
  <si>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</si>
  <si>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</si>
  <si>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</si>
  <si>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</si>
  <si>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</si>
  <si>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</si>
  <si>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</si>
  <si>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</si>
  <si>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</si>
  <si>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</si>
  <si>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</si>
  <si>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</si>
  <si>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</si>
  <si>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</si>
  <si>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</si>
  <si>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</si>
  <si>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</si>
  <si>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</si>
  <si>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</si>
  <si>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</si>
  <si>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</si>
  <si>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</si>
  <si>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</si>
  <si>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</si>
  <si>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</si>
  <si>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</si>
  <si>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</si>
  <si>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</si>
  <si>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</si>
  <si>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</si>
  <si>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</si>
  <si>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</si>
  <si>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</si>
  <si>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</si>
  <si>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</si>
  <si>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</si>
  <si>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</si>
  <si>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</si>
  <si>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</si>
  <si>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</si>
  <si>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</si>
  <si>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</si>
  <si>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</si>
  <si>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</si>
  <si>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</si>
  <si>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</si>
  <si>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</si>
  <si>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</si>
  <si>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</si>
  <si>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</si>
  <si>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</si>
  <si>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</si>
  <si>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</si>
  <si>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</si>
  <si>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</si>
  <si>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</si>
  <si>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</si>
  <si>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</si>
  <si>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</si>
  <si>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</si>
  <si>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</si>
  <si>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</si>
  <si>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</si>
  <si>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</si>
  <si>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</si>
  <si>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</si>
  <si>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</si>
  <si>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</si>
  <si>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</si>
  <si>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</si>
  <si>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</si>
  <si>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</si>
  <si>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</si>
  <si>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</si>
  <si>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</si>
  <si>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</si>
  <si>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</si>
  <si>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</si>
  <si>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</si>
  <si>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</si>
  <si>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</si>
  <si>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</si>
  <si>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</si>
  <si>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</si>
  <si>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</si>
  <si>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</si>
  <si>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</si>
  <si>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</si>
  <si>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</si>
  <si>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</si>
  <si>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</si>
  <si>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</si>
  <si>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</si>
  <si>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</si>
  <si>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</si>
  <si>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</si>
  <si>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</si>
  <si>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</si>
  <si>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</si>
  <si>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</si>
  <si>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</si>
  <si>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</si>
  <si>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</si>
  <si>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</si>
  <si>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</si>
  <si>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</si>
  <si>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</si>
  <si>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</si>
  <si>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</si>
  <si>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</si>
  <si>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</si>
  <si>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</si>
  <si>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</si>
  <si>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</si>
  <si>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</si>
  <si>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</si>
  <si>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</si>
  <si>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</si>
  <si>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</si>
  <si>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</si>
  <si>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</si>
  <si>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</si>
  <si>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</si>
  <si>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</si>
  <si>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</si>
  <si>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</si>
  <si>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</si>
  <si>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</si>
  <si>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</si>
  <si>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</si>
  <si>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</si>
  <si>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</si>
  <si>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</si>
  <si>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</si>
  <si>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</si>
  <si>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</si>
  <si>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</si>
  <si>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</si>
  <si>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</si>
  <si>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</si>
  <si>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</si>
  <si>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</si>
  <si>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</si>
  <si>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</si>
  <si>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</si>
  <si>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</si>
  <si>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</si>
  <si>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</si>
  <si>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</si>
  <si>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</si>
  <si>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</si>
  <si>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</si>
  <si>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</si>
  <si>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</si>
  <si>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</si>
  <si>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</si>
  <si>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</si>
  <si>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</si>
  <si>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</si>
  <si>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</si>
  <si>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</si>
  <si>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</si>
  <si>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</si>
  <si>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</si>
  <si>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</si>
  <si>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</si>
  <si>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</si>
  <si>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</si>
  <si>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</si>
  <si>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</si>
  <si>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</si>
  <si>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</si>
  <si>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</si>
  <si>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</si>
  <si>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</si>
  <si>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</si>
  <si>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</si>
  <si>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</si>
  <si>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</si>
  <si>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</si>
  <si>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</si>
  <si>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</si>
  <si>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</si>
  <si>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</si>
  <si>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</si>
  <si>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</si>
  <si>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</si>
  <si>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</si>
  <si>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</si>
  <si>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</si>
  <si>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</si>
  <si>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</si>
  <si>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</si>
  <si>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</si>
  <si>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</si>
  <si>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</si>
  <si>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</si>
  <si>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</si>
  <si>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</si>
  <si>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</si>
  <si>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</si>
  <si>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</si>
  <si>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</si>
  <si>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</si>
  <si>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</si>
  <si>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</si>
  <si>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</si>
  <si>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</si>
  <si>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</si>
  <si>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</si>
  <si>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</si>
  <si>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</si>
  <si>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</si>
  <si>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</si>
  <si>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</si>
  <si>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</si>
  <si>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</si>
  <si>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</si>
  <si>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</si>
  <si>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</si>
  <si>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</si>
  <si>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</si>
  <si>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</si>
  <si>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</si>
  <si>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</si>
  <si>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</si>
  <si>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</si>
  <si>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</si>
  <si>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</si>
  <si>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</si>
  <si>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</si>
  <si>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</si>
  <si>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</si>
  <si>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</si>
  <si>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</si>
  <si>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</si>
  <si>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</si>
  <si>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</si>
  <si>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</si>
  <si>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</si>
  <si>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</si>
  <si>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</si>
  <si>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</si>
  <si>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</si>
  <si>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</si>
  <si>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</si>
  <si>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</si>
  <si>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</si>
  <si>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</si>
  <si>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</si>
  <si>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</si>
  <si>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</si>
  <si>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</si>
  <si>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</si>
  <si>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</si>
  <si>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</si>
  <si>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</si>
  <si>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</si>
  <si>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</si>
  <si>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</si>
  <si>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</si>
  <si>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</si>
  <si>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</si>
  <si>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</si>
  <si>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</si>
  <si>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</si>
  <si>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</si>
  <si>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</si>
  <si>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</si>
  <si>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</si>
  <si>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</si>
  <si>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</si>
  <si>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</si>
  <si>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</si>
  <si>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</si>
  <si>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</si>
  <si>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</si>
  <si>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</si>
  <si>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</si>
  <si>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</si>
  <si>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</si>
  <si>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</si>
  <si>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</si>
  <si>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</si>
  <si>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</si>
  <si>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</si>
  <si>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</si>
  <si>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</si>
  <si>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</si>
  <si>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</si>
  <si>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</si>
  <si>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</si>
  <si>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</si>
  <si>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</si>
  <si>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</si>
  <si>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</si>
  <si>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</si>
  <si>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</si>
  <si>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</si>
  <si>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</si>
  <si>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</si>
  <si>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</si>
  <si>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</si>
  <si>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</si>
  <si>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</si>
  <si>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</si>
  <si>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</si>
  <si>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</si>
  <si>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</si>
  <si>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</si>
  <si>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</si>
  <si>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</si>
  <si>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</si>
  <si>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</si>
  <si>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</si>
  <si>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</si>
  <si>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</si>
  <si>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</si>
  <si>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</si>
  <si>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</si>
  <si>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</si>
  <si>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</si>
  <si>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</si>
  <si>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</si>
  <si>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</si>
  <si>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</si>
  <si>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</si>
  <si>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</si>
  <si>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</si>
  <si>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</si>
  <si>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</si>
  <si>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</si>
  <si>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</si>
  <si>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</si>
  <si>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</si>
  <si>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</si>
  <si>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</si>
  <si>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</si>
  <si>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</si>
  <si>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</si>
  <si>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</si>
  <si>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</si>
  <si>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</si>
  <si>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</si>
  <si>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</si>
  <si>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</si>
  <si>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</si>
  <si>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</si>
  <si>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</si>
  <si>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</si>
  <si>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</si>
  <si>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</si>
  <si>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</si>
  <si>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</si>
  <si>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</si>
  <si>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</si>
  <si>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</si>
  <si>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</si>
  <si>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</si>
  <si>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</si>
  <si>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</si>
  <si>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</si>
  <si>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</si>
  <si>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</si>
  <si>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</si>
  <si>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</si>
  <si>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</si>
  <si>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</si>
  <si>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</si>
  <si>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</si>
  <si>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</si>
  <si>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</si>
  <si>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</si>
  <si>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</si>
  <si>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</si>
  <si>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</si>
  <si>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</si>
  <si>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</si>
  <si>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</si>
  <si>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</si>
  <si>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</si>
  <si>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</si>
  <si>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</si>
  <si>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</si>
  <si>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</si>
  <si>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</si>
  <si>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</si>
  <si>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</si>
  <si>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</si>
  <si>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</si>
  <si>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</si>
  <si>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</si>
  <si>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</si>
  <si>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</si>
  <si>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</si>
  <si>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</si>
  <si>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</si>
  <si>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</si>
  <si>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</si>
  <si>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</si>
  <si>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</si>
  <si>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</si>
  <si>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</si>
  <si>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</si>
  <si>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</si>
  <si>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</si>
  <si>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</si>
  <si>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</si>
  <si>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</si>
  <si>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</si>
  <si>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</si>
  <si>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</si>
  <si>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</si>
  <si>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</si>
  <si>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</si>
  <si>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</si>
  <si>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</si>
  <si>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</si>
  <si>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</si>
  <si>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</si>
  <si>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</si>
  <si>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</si>
  <si>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</si>
  <si>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</si>
  <si>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</si>
  <si>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</si>
  <si>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</si>
  <si>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</si>
  <si>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</si>
  <si>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</si>
  <si>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</si>
  <si>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</si>
  <si>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</si>
  <si>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</si>
  <si>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</si>
  <si>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</si>
  <si>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</si>
  <si>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</si>
  <si>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</si>
  <si>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</si>
  <si>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</si>
  <si>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</si>
  <si>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</si>
  <si>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</si>
  <si>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</si>
  <si>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</si>
  <si>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</si>
  <si>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</si>
  <si>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</si>
  <si>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</si>
  <si>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</si>
  <si>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</si>
  <si>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</si>
  <si>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</si>
  <si>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</si>
  <si>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</si>
  <si>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</si>
  <si>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</si>
  <si>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</si>
  <si>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</si>
  <si>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</si>
  <si>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</si>
  <si>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</si>
  <si>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</si>
  <si>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</si>
  <si>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</si>
  <si>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</si>
  <si>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</si>
  <si>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</si>
  <si>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</si>
  <si>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</si>
  <si>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</si>
  <si>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</si>
  <si>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</si>
  <si>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</si>
  <si>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</si>
  <si>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</si>
  <si>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</si>
  <si>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</si>
  <si>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</si>
  <si>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</si>
  <si>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</si>
  <si>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</si>
  <si>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</si>
  <si>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</si>
  <si>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</si>
  <si>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</si>
  <si>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</si>
  <si>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</si>
  <si>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</si>
  <si>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</si>
  <si>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</si>
  <si>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</si>
  <si>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</si>
  <si>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</si>
  <si>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</si>
  <si>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</si>
  <si>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</si>
  <si>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</si>
  <si>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</si>
  <si>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</si>
  <si>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</si>
  <si>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</si>
  <si>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</si>
  <si>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</si>
  <si>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</si>
  <si>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</si>
  <si>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</si>
  <si>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</si>
  <si>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</si>
  <si>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</si>
  <si>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</si>
  <si>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</si>
  <si>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</si>
  <si>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</si>
  <si>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</si>
  <si>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</si>
  <si>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</si>
  <si>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</si>
  <si>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</si>
  <si>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</si>
  <si>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</si>
  <si>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</si>
  <si>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</si>
  <si>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</si>
  <si>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</si>
  <si>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</si>
  <si>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</si>
  <si>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</si>
  <si>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</si>
  <si>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</si>
  <si>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</si>
  <si>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</si>
  <si>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</si>
  <si>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</si>
  <si>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</si>
  <si>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</si>
  <si>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</si>
  <si>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</si>
  <si>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</si>
  <si>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</si>
  <si>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</si>
  <si>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</si>
  <si>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</si>
  <si>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</si>
  <si>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</si>
  <si>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</si>
  <si>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</si>
  <si>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</si>
  <si>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</si>
  <si>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</si>
  <si>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</si>
  <si>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</si>
  <si>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</si>
  <si>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</si>
  <si>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</si>
  <si>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</si>
  <si>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</si>
  <si>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</si>
  <si>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</si>
  <si>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</si>
  <si>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</si>
  <si>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</si>
  <si>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</si>
  <si>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</si>
  <si>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</si>
  <si>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</si>
  <si>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</si>
  <si>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</si>
  <si>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</si>
  <si>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</si>
  <si>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</si>
  <si>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</si>
  <si>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</si>
  <si>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</si>
  <si>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</si>
  <si>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</si>
  <si>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</si>
  <si>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</si>
  <si>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</si>
  <si>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</si>
  <si>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</si>
  <si>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</si>
  <si>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</si>
  <si>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</si>
  <si>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</si>
  <si>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</si>
  <si>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</si>
  <si>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</si>
  <si>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</si>
  <si>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</si>
  <si>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</si>
  <si>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</si>
  <si>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</si>
  <si>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</si>
  <si>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</si>
  <si>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</si>
  <si>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</si>
  <si>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</si>
  <si>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</si>
  <si>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</si>
  <si>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</si>
  <si>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</si>
  <si>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</si>
  <si>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</si>
  <si>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</si>
  <si>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</si>
  <si>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</si>
  <si>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</si>
  <si>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</si>
  <si>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</si>
  <si>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</si>
  <si>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</si>
  <si>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</si>
  <si>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</si>
  <si>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</si>
  <si>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</si>
  <si>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</si>
  <si>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</si>
  <si>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</si>
  <si>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</si>
  <si>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</si>
  <si>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</si>
  <si>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</si>
  <si>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</si>
  <si>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</si>
  <si>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</si>
  <si>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</si>
  <si>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</si>
  <si>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</si>
  <si>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</si>
  <si>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</si>
  <si>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</si>
  <si>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</si>
  <si>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</si>
  <si>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</si>
  <si>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</si>
  <si>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</si>
  <si>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</si>
  <si>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</si>
  <si>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</si>
  <si>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</si>
  <si>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</si>
  <si>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</si>
  <si>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</si>
  <si>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</si>
  <si>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</si>
  <si>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</si>
  <si>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</si>
  <si>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</si>
  <si>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</si>
  <si>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</si>
  <si>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</si>
  <si>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</si>
  <si>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</si>
  <si>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</si>
  <si>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</si>
  <si>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</si>
  <si>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</si>
  <si>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</si>
  <si>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</si>
  <si>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</si>
  <si>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</si>
  <si>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</si>
  <si>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</si>
  <si>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</si>
  <si>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</si>
  <si>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</si>
  <si>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</si>
  <si>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</si>
  <si>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</si>
  <si>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</si>
  <si>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</si>
  <si>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</si>
  <si>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</si>
  <si>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</si>
  <si>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</si>
  <si>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</si>
  <si>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</si>
  <si>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</si>
  <si>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</si>
  <si>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</si>
  <si>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</si>
  <si>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</si>
  <si>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</si>
  <si>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</si>
  <si>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</si>
  <si>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</si>
  <si>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</si>
  <si>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</si>
  <si>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</si>
  <si>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</si>
  <si>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</si>
  <si>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</si>
  <si>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</si>
  <si>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</si>
  <si>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</si>
  <si>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</si>
  <si>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</si>
  <si>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</si>
  <si>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</si>
  <si>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</si>
  <si>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</si>
  <si>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</si>
  <si>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</si>
  <si>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</si>
  <si>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</si>
  <si>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</si>
  <si>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</si>
  <si>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</si>
  <si>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</si>
  <si>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</si>
  <si>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</si>
  <si>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</si>
  <si>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</si>
  <si>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</si>
  <si>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</si>
  <si>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</si>
  <si>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</si>
  <si>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</si>
  <si>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</si>
  <si>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</si>
  <si>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</si>
  <si>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</si>
  <si>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</si>
  <si>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</si>
  <si>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</si>
  <si>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</si>
  <si>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</si>
  <si>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</si>
  <si>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</si>
  <si>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</si>
  <si>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</si>
  <si>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</si>
  <si>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</si>
  <si>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</si>
  <si>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</si>
  <si>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</si>
  <si>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</si>
  <si>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</si>
  <si>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</si>
  <si>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</si>
  <si>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</si>
  <si>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</si>
  <si>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</si>
  <si>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</si>
  <si>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</si>
  <si>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</si>
  <si>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</si>
  <si>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</si>
  <si>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</si>
  <si>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</si>
  <si>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</si>
  <si>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</si>
  <si>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</si>
  <si>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</si>
  <si>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</si>
  <si>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</si>
  <si>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</si>
  <si>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</si>
  <si>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</si>
  <si>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</si>
  <si>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</si>
  <si>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</si>
  <si>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</si>
  <si>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</si>
  <si>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</si>
  <si>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</si>
  <si>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</si>
  <si>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</si>
  <si>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</si>
  <si>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</si>
  <si>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</si>
  <si>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</si>
  <si>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</si>
  <si>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</si>
  <si>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</si>
  <si>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</si>
  <si>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</si>
  <si>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</si>
  <si>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</si>
  <si>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</si>
  <si>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</si>
  <si>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</si>
  <si>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</si>
  <si>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</si>
  <si>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</si>
  <si>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</si>
  <si>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</si>
  <si>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</si>
  <si>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</si>
  <si>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</si>
  <si>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</si>
  <si>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</si>
  <si>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</si>
  <si>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</si>
  <si>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</si>
  <si>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</si>
  <si>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</si>
  <si>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</si>
  <si>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</si>
  <si>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</si>
  <si>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</si>
  <si>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</si>
  <si>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</si>
  <si>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</si>
  <si>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</si>
  <si>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</si>
  <si>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</si>
  <si>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</si>
  <si>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</si>
  <si>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</si>
  <si>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</si>
  <si>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</si>
  <si>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</si>
  <si>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</si>
  <si>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</si>
  <si>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</si>
  <si>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</si>
  <si>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</si>
  <si>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</si>
  <si>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</si>
  <si>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</si>
  <si>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</si>
  <si>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</si>
  <si>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</si>
  <si>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</si>
  <si>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</si>
  <si>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</si>
  <si>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</si>
  <si>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</si>
  <si>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</si>
  <si>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</si>
  <si>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</si>
  <si>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</si>
  <si>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</si>
  <si>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</si>
  <si>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</si>
  <si>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</si>
  <si>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</si>
  <si>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</si>
  <si>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</si>
  <si>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</si>
  <si>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</si>
  <si>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</si>
  <si>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</si>
  <si>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</si>
  <si>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</si>
  <si>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</si>
  <si>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</si>
  <si>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</si>
  <si>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</si>
  <si>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</si>
  <si>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</si>
  <si>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</si>
  <si>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</si>
  <si>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</si>
  <si>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</si>
  <si>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</si>
  <si>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</si>
  <si>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</si>
  <si>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</si>
  <si>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</si>
  <si>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</si>
  <si>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</si>
  <si>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</si>
  <si>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</si>
  <si>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</si>
  <si>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</si>
  <si>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</si>
  <si>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</si>
  <si>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</si>
  <si>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</si>
  <si>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</si>
  <si>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</si>
  <si>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</si>
  <si>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</si>
  <si>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</si>
  <si>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</si>
  <si>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</si>
  <si>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</si>
  <si>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</si>
  <si>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</si>
  <si>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</si>
  <si>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</si>
  <si>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</si>
  <si>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</si>
  <si>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</si>
  <si>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</si>
  <si>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</si>
  <si>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</si>
  <si>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</si>
  <si>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</si>
  <si>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</si>
  <si>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</si>
  <si>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</si>
  <si>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</si>
  <si>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</si>
  <si>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</si>
  <si>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</si>
  <si>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</si>
  <si>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</si>
  <si>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</si>
  <si>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</si>
  <si>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</si>
  <si>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</si>
  <si>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</si>
  <si>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</si>
  <si>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</si>
  <si>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</si>
  <si>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</si>
  <si>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</si>
  <si>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</si>
  <si>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</si>
  <si>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</si>
  <si>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</si>
  <si>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</si>
  <si>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</si>
  <si>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</si>
  <si>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</si>
  <si>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</si>
  <si>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</si>
  <si>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</si>
  <si>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</si>
  <si>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</si>
  <si>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</si>
  <si>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</si>
  <si>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</si>
  <si>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</si>
  <si>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</si>
  <si>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</si>
  <si>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</si>
  <si>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</si>
  <si>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</si>
  <si>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</si>
  <si>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</si>
  <si>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</si>
  <si>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</si>
  <si>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</si>
  <si>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</si>
  <si>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</si>
  <si>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</si>
  <si>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</si>
  <si>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</si>
  <si>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</si>
  <si>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</si>
  <si>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</si>
  <si>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</si>
  <si>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</si>
  <si>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</si>
  <si>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</si>
  <si>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</si>
  <si>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</si>
  <si>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</si>
  <si>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</si>
  <si>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</si>
  <si>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</si>
  <si>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</si>
  <si>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</si>
  <si>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</si>
  <si>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</si>
  <si>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</si>
  <si>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</si>
  <si>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</si>
  <si>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</si>
  <si>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</si>
  <si>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</si>
  <si>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</si>
  <si>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</si>
  <si>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</si>
  <si>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</si>
  <si>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</si>
  <si>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</si>
  <si>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</si>
  <si>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</si>
  <si>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</si>
  <si>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</si>
  <si>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</si>
  <si>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</si>
  <si>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</si>
  <si>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</si>
  <si>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</si>
  <si>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</si>
  <si>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</si>
  <si>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</si>
  <si>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</si>
  <si>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</si>
  <si>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</si>
  <si>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</si>
  <si>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</si>
  <si>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</si>
  <si>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</si>
  <si>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</si>
  <si>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</si>
  <si>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</si>
  <si>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</si>
  <si>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</si>
  <si>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</si>
  <si>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</si>
  <si>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</si>
  <si>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</si>
  <si>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</si>
  <si>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</si>
  <si>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</si>
  <si>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</si>
  <si>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</si>
  <si>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</si>
  <si>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</si>
  <si>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</si>
  <si>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</si>
  <si>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</si>
  <si>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</si>
  <si>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</si>
  <si>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</si>
  <si>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</si>
  <si>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</si>
  <si>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</si>
  <si>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</si>
  <si>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</si>
  <si>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</si>
  <si>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</si>
  <si>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</si>
  <si>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</si>
  <si>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</si>
  <si>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</si>
  <si>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</si>
  <si>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</si>
  <si>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</si>
  <si>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</si>
  <si>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</si>
  <si>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</si>
  <si>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</si>
  <si>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</si>
  <si>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</si>
  <si>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</si>
  <si>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</si>
  <si>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</si>
  <si>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</si>
  <si>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</si>
  <si>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</si>
  <si>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</si>
  <si>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</si>
  <si>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</si>
  <si>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</si>
  <si>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</si>
  <si>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</si>
  <si>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</si>
  <si>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</si>
  <si>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</si>
  <si>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</si>
  <si>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</si>
  <si>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</si>
  <si>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</si>
  <si>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</si>
  <si>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</si>
  <si>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</si>
  <si>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</si>
  <si>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</si>
  <si>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</si>
  <si>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</si>
  <si>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</si>
  <si>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</si>
  <si>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</si>
  <si>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</si>
  <si>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</si>
  <si>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</si>
  <si>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</si>
  <si>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</si>
  <si>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</si>
  <si>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</si>
  <si>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</si>
  <si>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</si>
  <si>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</si>
  <si>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</si>
  <si>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</si>
  <si>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</si>
  <si>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</si>
  <si>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</si>
  <si>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</si>
  <si>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</si>
  <si>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</si>
  <si>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</si>
  <si>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</si>
  <si>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</si>
  <si>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</si>
  <si>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</si>
  <si>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</si>
  <si>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</si>
  <si>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</si>
  <si>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</si>
  <si>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</si>
  <si>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</si>
  <si>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</si>
  <si>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</si>
  <si>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</si>
  <si>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</si>
  <si>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</si>
  <si>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</si>
  <si>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</si>
  <si>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</si>
  <si>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</si>
  <si>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</si>
  <si>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</si>
  <si>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</si>
  <si>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</si>
  <si>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</si>
  <si>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</si>
  <si>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</si>
  <si>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</si>
  <si>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</si>
  <si>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</si>
  <si>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</si>
  <si>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</si>
  <si>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</si>
  <si>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</si>
  <si>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</si>
  <si>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</si>
  <si>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</si>
  <si>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</si>
  <si>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</si>
  <si>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</si>
  <si>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</si>
  <si>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</si>
  <si>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</si>
  <si>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</si>
  <si>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</si>
  <si>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</si>
  <si>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</si>
  <si>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</si>
  <si>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</si>
  <si>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</si>
  <si>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</si>
  <si>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</si>
  <si>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</si>
  <si>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</si>
  <si>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</si>
  <si>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</si>
  <si>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</si>
  <si>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</si>
  <si>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</si>
  <si>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</si>
  <si>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</si>
  <si>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</si>
  <si>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</si>
  <si>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</si>
  <si>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</si>
  <si>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</si>
  <si>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</si>
  <si>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</si>
  <si>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</si>
  <si>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</si>
  <si>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</si>
  <si>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</si>
  <si>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</si>
  <si>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</si>
  <si>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</si>
  <si>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</si>
  <si>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</si>
  <si>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</si>
  <si>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</si>
  <si>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</si>
  <si>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</si>
  <si>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</si>
  <si>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</si>
  <si>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</si>
  <si>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</si>
  <si>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</si>
  <si>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</si>
  <si>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</si>
  <si>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</si>
  <si>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</si>
  <si>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</si>
  <si>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</si>
  <si>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</si>
  <si>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</si>
  <si>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</si>
  <si>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</si>
  <si>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</si>
  <si>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</si>
  <si>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</si>
  <si>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</si>
  <si>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</si>
  <si>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</si>
  <si>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</si>
  <si>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</si>
  <si>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</si>
  <si>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</si>
  <si>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</si>
  <si>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</si>
  <si>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</si>
  <si>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</si>
  <si>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</si>
  <si>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</si>
  <si>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</si>
  <si>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</si>
  <si>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</si>
  <si>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</si>
  <si>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</si>
  <si>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</si>
  <si>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</si>
  <si>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</si>
  <si>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</si>
  <si>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</si>
  <si>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</si>
  <si>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</si>
  <si>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</si>
  <si>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</si>
  <si>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</si>
  <si>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</si>
  <si>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</si>
  <si>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</si>
  <si>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</si>
  <si>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</si>
  <si>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</si>
  <si>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</si>
  <si>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</si>
  <si>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</si>
  <si>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</si>
  <si>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</si>
  <si>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</si>
  <si>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</si>
  <si>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</si>
  <si>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</si>
  <si>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</si>
  <si>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</si>
  <si>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</si>
  <si>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</si>
  <si>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</si>
  <si>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</si>
  <si>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</si>
  <si>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</si>
  <si>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</si>
  <si>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</si>
  <si>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</si>
  <si>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</si>
  <si>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</si>
  <si>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</si>
  <si>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</si>
  <si>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</si>
  <si>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</si>
  <si>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</si>
  <si>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</si>
  <si>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</si>
  <si>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</si>
  <si>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</si>
  <si>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</si>
  <si>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</si>
  <si>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</si>
  <si>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</si>
  <si>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</si>
  <si>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</si>
  <si>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</si>
  <si>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</si>
  <si>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</si>
  <si>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</si>
  <si>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</si>
  <si>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</si>
  <si>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</si>
  <si>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</si>
  <si>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</si>
  <si>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</si>
  <si>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</si>
  <si>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</si>
  <si>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</si>
  <si>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</si>
  <si>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</si>
  <si>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</si>
  <si>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</si>
  <si>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</si>
  <si>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</si>
  <si>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</si>
  <si>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</si>
  <si>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</si>
  <si>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</si>
  <si>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</si>
  <si>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</si>
  <si>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</si>
  <si>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</si>
  <si>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</si>
  <si>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</si>
  <si>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</si>
  <si>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</si>
  <si>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</si>
  <si>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</si>
  <si>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</si>
  <si>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</si>
  <si>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</si>
  <si>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</si>
  <si>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</si>
  <si>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</si>
  <si>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</si>
  <si>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</si>
  <si>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</si>
  <si>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</si>
  <si>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</si>
  <si>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</si>
  <si>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</si>
  <si>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</si>
  <si>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</si>
  <si>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</si>
  <si>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</si>
  <si>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</si>
  <si>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</si>
  <si>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</si>
  <si>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</si>
  <si>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</si>
  <si>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</si>
  <si>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</si>
  <si>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</si>
  <si>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</si>
  <si>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</si>
  <si>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</si>
  <si>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</si>
  <si>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</si>
  <si>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</si>
  <si>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</si>
  <si>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</si>
  <si>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</si>
  <si>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</si>
  <si>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</si>
  <si>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</si>
  <si>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</si>
  <si>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</si>
  <si>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</si>
  <si>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</si>
  <si>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</si>
  <si>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</si>
  <si>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</si>
  <si>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</si>
  <si>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</si>
  <si>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</si>
  <si>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</si>
  <si>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</si>
  <si>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</si>
  <si>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</si>
  <si>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</si>
  <si>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</si>
  <si>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</si>
  <si>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</si>
  <si>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</si>
  <si>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</si>
  <si>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</si>
  <si>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</si>
  <si>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</si>
  <si>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</si>
  <si>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</si>
  <si>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</si>
  <si>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</si>
  <si>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</si>
  <si>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</si>
  <si>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</si>
  <si>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</si>
  <si>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</si>
  <si>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</si>
  <si>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</si>
  <si>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</si>
  <si>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</si>
  <si>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</si>
  <si>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</si>
  <si>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</si>
  <si>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</si>
  <si>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</si>
  <si>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</si>
  <si>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</si>
  <si>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</si>
  <si>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</si>
  <si>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</si>
  <si>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</si>
  <si>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</si>
  <si>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</si>
  <si>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</si>
  <si>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</si>
  <si>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</si>
  <si>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</si>
  <si>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</si>
  <si>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</si>
  <si>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</si>
  <si>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</si>
  <si>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</si>
  <si>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</si>
  <si>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</si>
  <si>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</si>
  <si>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</si>
  <si>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</si>
  <si>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</si>
  <si>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</si>
  <si>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</si>
  <si>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</si>
  <si>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</si>
  <si>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</si>
  <si>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</si>
  <si>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</si>
  <si>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</si>
  <si>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</si>
  <si>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</si>
  <si>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</si>
  <si>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</si>
  <si>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</si>
  <si>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</si>
  <si>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</si>
  <si>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</si>
  <si>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</si>
  <si>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</si>
  <si>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</si>
  <si>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</si>
  <si>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</si>
  <si>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</si>
  <si>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</si>
  <si>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</si>
  <si>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</si>
  <si>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</si>
  <si>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</si>
  <si>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</si>
  <si>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</si>
  <si>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</si>
  <si>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</si>
  <si>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</si>
  <si>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</si>
  <si>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</si>
  <si>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</si>
  <si>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</si>
  <si>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</si>
  <si>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</si>
  <si>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</si>
  <si>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</si>
  <si>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</si>
  <si>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</si>
  <si>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</si>
  <si>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</si>
  <si>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</si>
  <si>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</si>
  <si>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</si>
  <si>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</si>
  <si>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</si>
  <si>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</si>
  <si>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</si>
  <si>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</si>
  <si>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</si>
  <si>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</si>
  <si>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</si>
  <si>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</si>
  <si>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</si>
  <si>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</si>
  <si>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</si>
  <si>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</si>
  <si>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</si>
  <si>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</si>
  <si>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</si>
  <si>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</si>
  <si>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</si>
  <si>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</si>
  <si>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</si>
  <si>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</si>
  <si>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</si>
  <si>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</si>
  <si>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</si>
  <si>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</si>
  <si>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</si>
  <si>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</si>
  <si>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</si>
  <si>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</si>
  <si>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</si>
  <si>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</si>
  <si>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</si>
  <si>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</si>
  <si>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</si>
  <si>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</si>
  <si>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</si>
  <si>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</si>
  <si>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</si>
  <si>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</si>
  <si>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</si>
  <si>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</si>
  <si>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</si>
  <si>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</si>
  <si>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</si>
  <si>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</si>
  <si>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</si>
  <si>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</si>
  <si>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</si>
  <si>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</si>
  <si>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</si>
  <si>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</si>
  <si>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</si>
  <si>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</si>
  <si>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</si>
  <si>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</si>
  <si>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</si>
  <si>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</si>
  <si>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</si>
  <si>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</si>
  <si>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</si>
  <si>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</si>
  <si>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</si>
  <si>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</si>
  <si>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</si>
  <si>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</si>
  <si>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</si>
  <si>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</si>
  <si>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</si>
  <si>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</si>
  <si>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</si>
  <si>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</si>
  <si>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</si>
  <si>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</si>
  <si>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</si>
  <si>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</si>
  <si>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</si>
  <si>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</si>
  <si>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</si>
  <si>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</si>
  <si>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</si>
  <si>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</si>
  <si>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</si>
  <si>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</si>
  <si>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</si>
  <si>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</si>
  <si>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</si>
  <si>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</si>
  <si>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</si>
  <si>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</si>
  <si>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</si>
  <si>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</si>
  <si>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</si>
  <si>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</si>
  <si>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</si>
  <si>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</si>
  <si>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</si>
  <si>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</si>
  <si>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</si>
  <si>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</si>
  <si>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</si>
  <si>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</si>
  <si>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</si>
  <si>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</si>
  <si>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</si>
  <si>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</si>
  <si>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</si>
  <si>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</si>
  <si>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</si>
  <si>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</si>
  <si>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</si>
  <si>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</si>
  <si>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</si>
  <si>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</si>
  <si>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</si>
  <si>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</si>
  <si>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</si>
  <si>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</si>
  <si>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</si>
  <si>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</si>
  <si>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</si>
  <si>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</si>
  <si>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</si>
  <si>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</si>
  <si>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</si>
  <si>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</si>
  <si>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</si>
  <si>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</si>
  <si>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</si>
  <si>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</si>
  <si>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</si>
  <si>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</si>
  <si>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</si>
  <si>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</si>
  <si>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</si>
  <si>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</si>
  <si>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</si>
  <si>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</si>
  <si>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</si>
  <si>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</si>
  <si>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</si>
  <si>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</si>
  <si>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</si>
  <si>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</si>
  <si>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</si>
  <si>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</si>
  <si>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</si>
  <si>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</si>
  <si>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</si>
  <si>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</si>
  <si>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</si>
  <si>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</si>
  <si>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</si>
  <si>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</si>
  <si>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</si>
  <si>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</si>
  <si>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</si>
  <si>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</si>
  <si>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</si>
  <si>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</si>
  <si>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</si>
  <si>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</si>
  <si>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</si>
  <si>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</si>
  <si>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</si>
  <si>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</si>
  <si>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</si>
  <si>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</si>
  <si>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</si>
  <si>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</si>
  <si>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</si>
  <si>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</si>
  <si>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</si>
  <si>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</si>
  <si>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</si>
  <si>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</si>
  <si>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</si>
  <si>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</si>
  <si>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</si>
  <si>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</si>
  <si>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</si>
  <si>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</si>
  <si>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</si>
  <si>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</si>
  <si>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</si>
  <si>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</si>
  <si>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</si>
  <si>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</si>
  <si>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</si>
  <si>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</si>
  <si>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</si>
  <si>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</si>
  <si>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</si>
  <si>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</si>
  <si>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</si>
  <si>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</si>
  <si>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</si>
  <si>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</si>
  <si>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</si>
  <si>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</si>
  <si>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</si>
  <si>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</si>
  <si>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</si>
  <si>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</si>
  <si>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</si>
  <si>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</si>
  <si>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</si>
  <si>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</si>
  <si>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</si>
  <si>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</si>
  <si>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</si>
  <si>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</si>
  <si>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</si>
  <si>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</si>
  <si>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</si>
  <si>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</si>
  <si>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</si>
  <si>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</si>
  <si>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</si>
  <si>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</si>
  <si>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</si>
  <si>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</si>
  <si>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</si>
  <si>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</si>
  <si>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</si>
  <si>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</si>
  <si>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</si>
  <si>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</si>
  <si>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</si>
  <si>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</si>
  <si>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</si>
  <si>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</si>
  <si>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</si>
  <si>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</si>
  <si>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</si>
  <si>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</si>
  <si>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</si>
  <si>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</si>
  <si>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</si>
  <si>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</si>
  <si>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</si>
  <si>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</si>
  <si>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</si>
  <si>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</si>
  <si>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</si>
  <si>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</si>
  <si>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</si>
  <si>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</si>
  <si>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</si>
  <si>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</si>
  <si>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</si>
  <si>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</si>
  <si>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</si>
  <si>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</si>
  <si>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</si>
  <si>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</si>
  <si>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</si>
  <si>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</si>
  <si>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</si>
  <si>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</si>
  <si>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</si>
  <si>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</si>
  <si>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</si>
  <si>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</si>
  <si>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</si>
  <si>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</si>
  <si>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</si>
  <si>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</si>
  <si>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</si>
  <si>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</si>
  <si>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</si>
  <si>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</si>
  <si>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</si>
  <si>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</si>
  <si>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</si>
  <si>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</si>
  <si>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</si>
  <si>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</si>
  <si>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</si>
  <si>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</si>
  <si>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</si>
  <si>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</si>
  <si>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</si>
  <si>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</si>
  <si>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</si>
  <si>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</si>
  <si>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</si>
  <si>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</si>
  <si>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</si>
  <si>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</si>
  <si>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</si>
  <si>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</si>
  <si>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</si>
  <si>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</si>
  <si>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</si>
  <si>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</si>
  <si>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</si>
  <si>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</si>
  <si>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</si>
  <si>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</si>
  <si>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</si>
  <si>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</si>
  <si>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</si>
  <si>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</si>
  <si>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</si>
  <si>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</si>
  <si>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</si>
  <si>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</si>
  <si>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</si>
  <si>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</si>
  <si>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</si>
  <si>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</si>
  <si>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</si>
  <si>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</si>
  <si>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</si>
  <si>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</si>
  <si>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</si>
  <si>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</si>
  <si>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</si>
  <si>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</si>
  <si>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</si>
  <si>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</si>
  <si>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</si>
  <si>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</si>
  <si>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</si>
  <si>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</si>
  <si>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</si>
  <si>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</si>
  <si>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</si>
  <si>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</si>
  <si>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</si>
  <si>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</si>
  <si>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</si>
  <si>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</si>
  <si>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</si>
  <si>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</si>
  <si>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</si>
  <si>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</si>
  <si>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</si>
  <si>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</si>
  <si>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</si>
  <si>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</si>
  <si>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</si>
  <si>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</si>
  <si>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</si>
  <si>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</si>
  <si>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</si>
  <si>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</si>
  <si>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</si>
  <si>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</si>
  <si>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</si>
  <si>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</si>
  <si>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</si>
  <si>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</si>
  <si>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</si>
  <si>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</si>
  <si>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</si>
  <si>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</si>
  <si>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</si>
  <si>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</si>
  <si>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</si>
  <si>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</si>
  <si>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</si>
  <si>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</si>
  <si>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</si>
  <si>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</si>
  <si>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</si>
  <si>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</si>
  <si>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</si>
  <si>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</si>
  <si>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</si>
  <si>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</si>
  <si>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</si>
  <si>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</si>
  <si>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</si>
  <si>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</si>
  <si>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</si>
  <si>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</si>
  <si>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</si>
  <si>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</si>
  <si>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</si>
  <si>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</si>
  <si>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</si>
  <si>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</si>
  <si>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</si>
  <si>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</si>
  <si>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</si>
  <si>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</si>
  <si>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</si>
  <si>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</si>
  <si>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</si>
  <si>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</si>
  <si>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</si>
  <si>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</si>
  <si>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</si>
  <si>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</si>
  <si>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</si>
  <si>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</si>
  <si>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</si>
  <si>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</si>
  <si>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</si>
  <si>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</si>
  <si>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</si>
  <si>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</si>
  <si>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</si>
  <si>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</si>
  <si>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</si>
  <si>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</si>
  <si>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</si>
  <si>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</si>
  <si>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</si>
  <si>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</si>
  <si>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</si>
  <si>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</si>
  <si>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</si>
  <si>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</si>
  <si>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</si>
  <si>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</si>
  <si>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</si>
  <si>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</si>
  <si>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</si>
  <si>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</si>
  <si>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</si>
  <si>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</si>
  <si>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</si>
  <si>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</si>
  <si>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</si>
  <si>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</si>
  <si>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</si>
  <si>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</si>
  <si>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</si>
  <si>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</si>
  <si>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</si>
  <si>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</si>
  <si>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</si>
  <si>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</si>
  <si>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</si>
  <si>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</si>
  <si>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</si>
  <si>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</si>
  <si>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</si>
  <si>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</si>
  <si>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</si>
  <si>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</si>
  <si>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</si>
  <si>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</si>
  <si>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</si>
  <si>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</si>
  <si>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</si>
  <si>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</si>
  <si>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</si>
  <si>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</si>
  <si>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</si>
  <si>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</si>
  <si>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</si>
  <si>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</si>
  <si>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</si>
  <si>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</si>
  <si>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</si>
  <si>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</si>
  <si>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</si>
  <si>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</si>
  <si>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</si>
  <si>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</si>
  <si>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</si>
  <si>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</si>
  <si>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</si>
  <si>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</si>
  <si>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</si>
  <si>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</si>
  <si>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</si>
  <si>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</si>
  <si>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</si>
  <si>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</si>
  <si>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</si>
  <si>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</si>
  <si>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</si>
  <si>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</si>
  <si>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</si>
  <si>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</si>
  <si>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</si>
  <si>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</si>
  <si>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</si>
  <si>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</si>
  <si>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</si>
  <si>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</si>
  <si>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</si>
  <si>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</si>
  <si>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</si>
  <si>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</si>
  <si>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</si>
  <si>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</si>
  <si>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</si>
  <si>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</si>
  <si>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</si>
  <si>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</si>
  <si>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</si>
  <si>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</si>
  <si>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</si>
  <si>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</si>
  <si>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</si>
  <si>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</si>
  <si>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</si>
  <si>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</si>
  <si>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</si>
  <si>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</si>
  <si>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</si>
  <si>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</si>
  <si>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</si>
  <si>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</si>
  <si>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</si>
  <si>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</si>
  <si>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</si>
  <si>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</si>
  <si>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</si>
  <si>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</si>
  <si>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</si>
  <si>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</si>
  <si>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</si>
  <si>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</si>
  <si>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</si>
  <si>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</si>
  <si>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</si>
  <si>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</si>
  <si>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</si>
  <si>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</si>
  <si>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</si>
  <si>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</si>
  <si>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</si>
  <si>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</si>
  <si>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</si>
  <si>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</si>
  <si>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</si>
  <si>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</si>
  <si>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</si>
  <si>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</si>
  <si>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</si>
  <si>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</si>
  <si>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</si>
  <si>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</si>
  <si>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</si>
  <si>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</si>
  <si>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</si>
  <si>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</si>
  <si>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</si>
  <si>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</si>
  <si>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</si>
  <si>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</si>
  <si>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</si>
  <si>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</si>
  <si>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</si>
  <si>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</si>
  <si>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</si>
  <si>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</si>
  <si>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</si>
  <si>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</si>
  <si>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</si>
  <si>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</si>
  <si>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</si>
  <si>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</si>
  <si>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</si>
  <si>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</si>
  <si>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</si>
  <si>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</si>
  <si>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</si>
  <si>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</si>
  <si>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</si>
  <si>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</si>
  <si>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</si>
  <si>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</si>
  <si>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</si>
  <si>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</si>
  <si>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</si>
  <si>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</si>
  <si>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</si>
  <si>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</si>
  <si>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</si>
  <si>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</si>
  <si>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</si>
  <si>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</si>
  <si>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</si>
  <si>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</si>
  <si>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</si>
  <si>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</si>
  <si>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</si>
  <si>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</si>
  <si>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</si>
  <si>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</si>
  <si>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</si>
  <si>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</si>
  <si>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</si>
  <si>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</si>
  <si>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</si>
  <si>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</si>
  <si>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</si>
  <si>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</si>
  <si>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</si>
  <si>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</si>
  <si>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</si>
  <si>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</si>
  <si>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</si>
  <si>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</si>
  <si>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</si>
  <si>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</si>
  <si>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</si>
  <si>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</si>
  <si>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</si>
  <si>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</si>
  <si>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</si>
  <si>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</si>
  <si>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</si>
  <si>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</si>
  <si>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</si>
  <si>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</si>
  <si>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</si>
  <si>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</si>
  <si>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</si>
  <si>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</si>
  <si>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</si>
  <si>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</si>
  <si>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</si>
  <si>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</si>
  <si>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</si>
  <si>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</si>
  <si>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</si>
  <si>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</si>
  <si>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</si>
  <si>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</si>
  <si>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</si>
  <si>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</si>
  <si>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</si>
  <si>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</si>
  <si>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</si>
  <si>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</si>
  <si>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</si>
  <si>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</si>
  <si>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</si>
  <si>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</si>
  <si>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</si>
  <si>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</si>
  <si>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</si>
  <si>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</si>
  <si>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</si>
  <si>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</si>
  <si>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</si>
  <si>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</si>
  <si>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</si>
  <si>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</si>
  <si>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</si>
  <si>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</si>
  <si>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</si>
  <si>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</si>
  <si>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</si>
  <si>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</si>
  <si>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</si>
  <si>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</si>
  <si>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</si>
  <si>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</si>
  <si>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</si>
  <si>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</si>
  <si>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</si>
  <si>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</si>
  <si>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</si>
  <si>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</si>
  <si>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</si>
  <si>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</si>
  <si>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</si>
  <si>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</si>
  <si>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</si>
  <si>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</si>
  <si>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</si>
  <si>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</si>
  <si>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</si>
  <si>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</si>
  <si>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</si>
  <si>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</si>
  <si>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</si>
  <si>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</si>
  <si>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</si>
  <si>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</si>
  <si>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</si>
  <si>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</si>
  <si>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</si>
  <si>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</si>
  <si>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</si>
  <si>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</si>
  <si>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</si>
  <si>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</si>
  <si>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</si>
  <si>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</si>
  <si>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</si>
  <si>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</si>
  <si>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</si>
  <si>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</si>
  <si>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</si>
  <si>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</si>
  <si>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</si>
  <si>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</si>
  <si>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</si>
  <si>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</si>
  <si>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</si>
  <si>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</si>
  <si>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</si>
  <si>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</si>
  <si>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</si>
  <si>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</si>
  <si>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</si>
  <si>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</si>
  <si>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</si>
  <si>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</si>
  <si>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</si>
  <si>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</si>
  <si>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</si>
  <si>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</si>
  <si>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</si>
  <si>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</si>
  <si>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</si>
  <si>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</si>
  <si>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</si>
  <si>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</si>
  <si>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</si>
  <si>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</si>
  <si>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</si>
  <si>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</si>
  <si>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</si>
  <si>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</si>
  <si>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</si>
  <si>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</si>
  <si>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</si>
  <si>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</si>
  <si>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</si>
  <si>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</si>
  <si>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</si>
  <si>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</si>
  <si>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</si>
  <si>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</si>
  <si>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</si>
  <si>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</si>
  <si>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</si>
  <si>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</si>
  <si>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</si>
  <si>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</si>
  <si>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</si>
  <si>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</si>
  <si>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</si>
  <si>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</si>
  <si>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</si>
  <si>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</si>
  <si>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</si>
  <si>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</si>
  <si>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</si>
  <si>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</si>
  <si>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</si>
  <si>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</si>
  <si>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</si>
  <si>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</si>
  <si>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</si>
  <si>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</si>
  <si>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</si>
  <si>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</si>
  <si>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</si>
  <si>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</si>
  <si>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</si>
  <si>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</si>
  <si>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</si>
  <si>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</si>
  <si>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</si>
  <si>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</si>
  <si>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</si>
  <si>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</si>
  <si>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</si>
  <si>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</si>
  <si>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</si>
  <si>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</si>
  <si>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</si>
  <si>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</si>
  <si>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</si>
  <si>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</si>
  <si>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</si>
  <si>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</si>
  <si>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</si>
  <si>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</si>
  <si>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</si>
  <si>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</si>
  <si>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</si>
  <si>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</si>
  <si>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</si>
  <si>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</si>
  <si>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</si>
  <si>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</si>
  <si>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</si>
  <si>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</si>
  <si>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</si>
  <si>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</si>
  <si>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</si>
  <si>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</si>
  <si>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</si>
  <si>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</si>
  <si>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</si>
  <si>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</si>
  <si>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</si>
  <si>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</si>
  <si>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</si>
  <si>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</si>
  <si>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</si>
  <si>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</si>
  <si>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</si>
  <si>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</si>
  <si>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</si>
  <si>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</si>
  <si>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</si>
  <si>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</si>
  <si>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</si>
  <si>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</si>
  <si>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</si>
  <si>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</si>
  <si>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</si>
  <si>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</si>
  <si>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</si>
  <si>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</si>
  <si>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</si>
  <si>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</si>
  <si>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</si>
  <si>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</si>
  <si>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</si>
  <si>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</si>
  <si>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</si>
  <si>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</si>
  <si>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</si>
  <si>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</si>
  <si>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</si>
  <si>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</si>
  <si>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</si>
  <si>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</si>
  <si>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</si>
  <si>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</si>
  <si>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</si>
  <si>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</si>
  <si>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</si>
  <si>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</si>
  <si>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</si>
  <si>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</si>
  <si>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</si>
  <si>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</si>
  <si>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</si>
  <si>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</si>
  <si>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</si>
  <si>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</si>
  <si>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</si>
  <si>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</si>
  <si>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</si>
  <si>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</si>
  <si>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</si>
  <si>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</si>
  <si>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</si>
  <si>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</si>
  <si>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</si>
  <si>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</si>
  <si>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</si>
  <si>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</si>
  <si>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</si>
  <si>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</si>
  <si>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</si>
  <si>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</si>
  <si>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</si>
  <si>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</si>
  <si>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</si>
  <si>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</si>
  <si>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</si>
  <si>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</si>
  <si>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</si>
  <si>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</si>
  <si>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</si>
  <si>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</si>
  <si>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</si>
  <si>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</si>
  <si>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</si>
  <si>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</si>
  <si>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</si>
  <si>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</si>
  <si>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</si>
  <si>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</si>
  <si>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</si>
  <si>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</si>
  <si>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</si>
  <si>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</si>
  <si>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</si>
  <si>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</si>
  <si>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</si>
  <si>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</si>
  <si>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</si>
  <si>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</si>
  <si>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</si>
  <si>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</si>
  <si>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</si>
  <si>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</si>
  <si>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</si>
  <si>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</si>
  <si>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</si>
  <si>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</si>
  <si>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</si>
  <si>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</si>
  <si>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</si>
  <si>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</si>
  <si>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</si>
  <si>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</si>
  <si>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</si>
  <si>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</si>
  <si>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</si>
  <si>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</si>
  <si>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</si>
  <si>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</si>
  <si>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</si>
  <si>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</si>
  <si>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</si>
  <si>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</si>
  <si>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</si>
  <si>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</si>
  <si>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</si>
  <si>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</si>
  <si>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</si>
  <si>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</si>
  <si>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</si>
  <si>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</si>
  <si>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</si>
  <si>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</si>
  <si>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</si>
  <si>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</si>
  <si>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</si>
  <si>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</si>
  <si>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</si>
  <si>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</si>
  <si>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</si>
  <si>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</si>
  <si>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</si>
  <si>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</si>
  <si>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</si>
  <si>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</si>
  <si>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</si>
  <si>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</si>
  <si>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</si>
  <si>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</si>
  <si>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</si>
  <si>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</si>
  <si>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</si>
  <si>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</si>
  <si>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</si>
  <si>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</si>
  <si>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</si>
  <si>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</si>
  <si>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</si>
  <si>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</si>
  <si>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</si>
  <si>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</si>
  <si>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</si>
  <si>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</si>
  <si>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</si>
  <si>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</si>
  <si>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</si>
  <si>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</si>
  <si>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</si>
  <si>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</si>
  <si>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</si>
  <si>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</si>
  <si>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</si>
  <si>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</si>
  <si>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</si>
  <si>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</si>
  <si>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</si>
  <si>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</si>
  <si>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</si>
  <si>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</si>
  <si>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</si>
  <si>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</si>
  <si>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</si>
  <si>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</si>
  <si>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</si>
  <si>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</si>
  <si>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</si>
  <si>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</si>
  <si>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</si>
  <si>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</si>
  <si>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</si>
  <si>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</si>
  <si>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</si>
  <si>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</si>
  <si>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</si>
  <si>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</si>
  <si>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</si>
  <si>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</si>
  <si>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</si>
  <si>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</si>
  <si>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</si>
  <si>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</si>
  <si>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</si>
  <si>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</si>
  <si>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</si>
  <si>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</si>
  <si>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</si>
  <si>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</si>
  <si>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</si>
  <si>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</si>
  <si>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</si>
  <si>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</si>
  <si>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</si>
  <si>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</si>
  <si>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</si>
  <si>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</si>
  <si>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</si>
  <si>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</si>
  <si>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</si>
  <si>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</si>
  <si>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</si>
  <si>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</si>
  <si>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</si>
  <si>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</si>
  <si>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</si>
  <si>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</si>
  <si>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</si>
  <si>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</si>
  <si>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</si>
  <si>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</si>
  <si>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</si>
  <si>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</si>
  <si>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</si>
  <si>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</si>
  <si>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</si>
  <si>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</si>
  <si>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</si>
  <si>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</si>
  <si>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</si>
  <si>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</si>
  <si>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</si>
  <si>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</si>
  <si>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</si>
  <si>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</si>
  <si>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</si>
  <si>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</si>
  <si>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</si>
  <si>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</si>
  <si>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</si>
  <si>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</si>
  <si>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</si>
  <si>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</si>
  <si>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</si>
  <si>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</si>
  <si>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</si>
  <si>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</si>
  <si>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</si>
  <si>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</si>
  <si>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</si>
  <si>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</si>
  <si>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</si>
  <si>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</si>
  <si>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</si>
  <si>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</si>
  <si>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</si>
  <si>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</si>
  <si>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</si>
  <si>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</si>
  <si>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</si>
  <si>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</si>
  <si>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</si>
  <si>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</si>
  <si>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</si>
  <si>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</si>
  <si>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</si>
  <si>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</si>
  <si>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</si>
  <si>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</si>
  <si>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</si>
  <si>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</si>
  <si>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</si>
  <si>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</si>
  <si>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</si>
  <si>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</si>
  <si>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</si>
  <si>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</si>
  <si>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</si>
  <si>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</si>
  <si>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</si>
  <si>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</si>
  <si>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</si>
  <si>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</si>
  <si>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</si>
  <si>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</si>
  <si>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</si>
  <si>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</si>
  <si>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</si>
  <si>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</si>
  <si>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</si>
  <si>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</si>
  <si>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</si>
  <si>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</si>
  <si>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</si>
  <si>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</si>
  <si>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</si>
  <si>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</si>
  <si>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</si>
  <si>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</si>
  <si>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</si>
  <si>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</si>
  <si>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</si>
  <si>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</si>
  <si>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</si>
  <si>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</si>
  <si>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</si>
  <si>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</si>
  <si>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</si>
  <si>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</si>
  <si>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</si>
  <si>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</si>
  <si>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</si>
  <si>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</si>
  <si>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</si>
  <si>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</si>
  <si>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</si>
  <si>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</si>
  <si>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</si>
  <si>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</si>
  <si>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</si>
  <si>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</si>
  <si>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</si>
  <si>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</si>
  <si>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</si>
  <si>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</si>
  <si>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</si>
  <si>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</si>
  <si>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</si>
  <si>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</si>
  <si>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</si>
  <si>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</si>
  <si>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</si>
  <si>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</si>
  <si>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</si>
  <si>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</si>
  <si>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</si>
  <si>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</si>
  <si>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</si>
  <si>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</si>
  <si>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</si>
  <si>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</si>
  <si>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</si>
  <si>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</si>
  <si>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</si>
  <si>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</si>
  <si>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</si>
  <si>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</si>
  <si>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</si>
  <si>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</si>
  <si>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</si>
  <si>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</si>
  <si>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</si>
  <si>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</si>
  <si>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</si>
  <si>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</si>
  <si>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</si>
  <si>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</si>
  <si>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</si>
  <si>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</si>
  <si>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</si>
  <si>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</si>
  <si>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</si>
  <si>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</si>
  <si>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</si>
  <si>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</si>
  <si>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</si>
  <si>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</si>
  <si>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</si>
  <si>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</si>
  <si>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</si>
  <si>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</si>
  <si>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</si>
  <si>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</si>
  <si>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</si>
  <si>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</si>
  <si>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</si>
  <si>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</si>
  <si>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</si>
  <si>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</si>
  <si>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</si>
  <si>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</si>
  <si>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</si>
  <si>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</si>
  <si>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</si>
  <si>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</si>
  <si>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</si>
  <si>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</si>
  <si>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</si>
  <si>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</si>
  <si>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</si>
  <si>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</si>
  <si>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</si>
  <si>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</si>
  <si>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</si>
  <si>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</si>
  <si>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</si>
  <si>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</si>
  <si>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</si>
  <si>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</si>
  <si>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</si>
  <si>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</si>
  <si>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</si>
  <si>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</si>
  <si>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</si>
  <si>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</si>
  <si>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</si>
  <si>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</si>
  <si>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</si>
  <si>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</si>
  <si>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</si>
  <si>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</si>
  <si>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</si>
  <si>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</si>
  <si>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</si>
  <si>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</si>
  <si>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</si>
  <si>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</si>
  <si>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</si>
  <si>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</si>
  <si>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</si>
  <si>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</si>
  <si>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</si>
  <si>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</si>
  <si>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</si>
  <si>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</si>
  <si>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</si>
  <si>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</si>
  <si>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</si>
  <si>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</si>
  <si>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</si>
  <si>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</si>
  <si>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</si>
  <si>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</si>
  <si>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</si>
  <si>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</si>
  <si>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</si>
  <si>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</si>
  <si>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</si>
  <si>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</si>
  <si>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</si>
  <si>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</si>
  <si>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</si>
  <si>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</si>
  <si>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</si>
  <si>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</si>
  <si>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</si>
  <si>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</si>
  <si>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</si>
  <si>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</si>
  <si>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</si>
  <si>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</si>
  <si>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</si>
  <si>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</si>
  <si>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</si>
  <si>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</si>
  <si>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</si>
  <si>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</si>
  <si>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</si>
  <si>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</si>
  <si>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</si>
  <si>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</si>
  <si>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</si>
  <si>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</si>
  <si>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</si>
  <si>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</si>
  <si>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</si>
  <si>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</si>
  <si>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</si>
  <si>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</si>
  <si>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</si>
  <si>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</si>
  <si>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</si>
  <si>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</si>
  <si>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</si>
  <si>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</si>
  <si>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</si>
  <si>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</si>
  <si>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</si>
  <si>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</si>
  <si>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</si>
  <si>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</si>
  <si>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</si>
  <si>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</si>
  <si>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</si>
  <si>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</si>
  <si>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</si>
  <si>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</si>
  <si>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</si>
  <si>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</si>
  <si>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</si>
  <si>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</si>
  <si>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</si>
  <si>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</si>
  <si>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</si>
  <si>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</si>
  <si>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</si>
  <si>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</si>
  <si>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</si>
  <si>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</si>
  <si>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</si>
  <si>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</si>
  <si>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</si>
  <si>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</si>
  <si>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</si>
  <si>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</si>
  <si>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</si>
  <si>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</si>
  <si>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</si>
  <si>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</si>
  <si>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</si>
  <si>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</si>
  <si>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</si>
  <si>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</si>
  <si>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</si>
  <si>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</si>
  <si>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</si>
  <si>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</si>
  <si>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</si>
  <si>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</si>
  <si>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</si>
  <si>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</si>
  <si>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</si>
  <si>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</si>
  <si>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</si>
  <si>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</si>
  <si>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</si>
  <si>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</si>
  <si>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</si>
  <si>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</si>
  <si>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</si>
  <si>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</si>
  <si>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</si>
  <si>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</si>
  <si>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</si>
  <si>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</si>
  <si>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</si>
  <si>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</si>
  <si>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</si>
  <si>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</si>
  <si>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</si>
  <si>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</si>
  <si>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</si>
  <si>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</si>
  <si>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</si>
  <si>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</si>
  <si>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</si>
  <si>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</si>
  <si>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</si>
  <si>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</si>
  <si>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</si>
  <si>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</si>
  <si>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</si>
  <si>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</si>
  <si>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</si>
  <si>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</si>
  <si>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</si>
  <si>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</si>
  <si>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</si>
  <si>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</si>
  <si>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</si>
  <si>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</si>
  <si>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</si>
  <si>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</si>
  <si>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</si>
  <si>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</si>
  <si>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</si>
  <si>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</si>
  <si>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</si>
  <si>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</si>
  <si>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</si>
  <si>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</si>
  <si>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</si>
  <si>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</si>
  <si>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</si>
  <si>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</si>
  <si>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</si>
  <si>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</si>
  <si>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</si>
  <si>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</si>
  <si>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</si>
  <si>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</si>
  <si>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</si>
  <si>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</si>
  <si>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</si>
  <si>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</si>
  <si>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</si>
  <si>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</si>
  <si>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</si>
  <si>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</si>
  <si>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</si>
  <si>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</si>
  <si>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</si>
  <si>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</si>
  <si>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</si>
  <si>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</si>
  <si>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</si>
  <si>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</si>
  <si>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</si>
  <si>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</si>
  <si>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</si>
  <si>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</si>
  <si>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</si>
  <si>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</si>
  <si>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</si>
  <si>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</si>
  <si>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</si>
  <si>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</si>
  <si>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</si>
  <si>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</si>
  <si>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</si>
  <si>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</si>
  <si>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</si>
  <si>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</si>
  <si>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</si>
  <si>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</si>
  <si>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</si>
  <si>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</si>
  <si>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</si>
  <si>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</si>
  <si>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</si>
  <si>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</si>
  <si>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</si>
  <si>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</si>
  <si>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</si>
  <si>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</si>
  <si>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</si>
  <si>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</si>
  <si>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</si>
  <si>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</si>
  <si>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</si>
  <si>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</si>
  <si>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</si>
  <si>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</si>
  <si>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</si>
  <si>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</si>
  <si>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</si>
  <si>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</si>
  <si>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</si>
  <si>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</si>
  <si>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</si>
  <si>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</si>
  <si>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</si>
  <si>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</si>
  <si>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</si>
  <si>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</si>
  <si>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</si>
  <si>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</si>
  <si>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</si>
  <si>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</si>
  <si>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</si>
  <si>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</si>
  <si>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</si>
  <si>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</si>
  <si>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</si>
  <si>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</si>
  <si>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</si>
  <si>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</si>
  <si>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</si>
  <si>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</si>
  <si>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</si>
  <si>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</si>
  <si>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</si>
  <si>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</si>
  <si>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</si>
  <si>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</si>
  <si>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</si>
  <si>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</si>
  <si>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</si>
  <si>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</si>
  <si>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</si>
  <si>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</si>
  <si>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</si>
  <si>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</si>
  <si>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</si>
  <si>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</si>
  <si>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</si>
  <si>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</si>
  <si>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</si>
  <si>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</si>
  <si>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</si>
  <si>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</si>
  <si>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</si>
  <si>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</si>
  <si>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</si>
  <si>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</si>
  <si>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</si>
  <si>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</si>
  <si>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</si>
  <si>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</si>
  <si>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</si>
  <si>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</si>
  <si>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</si>
  <si>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</si>
  <si>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</si>
  <si>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</si>
  <si>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</si>
  <si>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</si>
  <si>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</si>
  <si>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</si>
  <si>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</si>
  <si>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</si>
  <si>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</si>
  <si>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</si>
  <si>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</si>
  <si>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</si>
  <si>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</si>
  <si>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</si>
  <si>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</si>
  <si>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</si>
  <si>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</si>
  <si>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</si>
  <si>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</si>
  <si>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</si>
  <si>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</si>
  <si>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</si>
  <si>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</si>
  <si>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</si>
  <si>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</si>
  <si>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</si>
  <si>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</si>
  <si>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</si>
  <si>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</si>
  <si>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</si>
  <si>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</si>
  <si>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</si>
  <si>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</si>
  <si>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</si>
  <si>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</si>
  <si>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</si>
  <si>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</si>
  <si>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</si>
  <si>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</si>
  <si>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</si>
  <si>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</si>
  <si>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</si>
  <si>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</si>
  <si>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</si>
  <si>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</si>
  <si>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</si>
  <si>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</si>
  <si>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</si>
  <si>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</si>
  <si>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</si>
  <si>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</si>
  <si>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</si>
  <si>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</si>
  <si>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</si>
  <si>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</si>
  <si>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</si>
  <si>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</si>
  <si>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</si>
  <si>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</si>
  <si>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</si>
  <si>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</si>
  <si>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</si>
  <si>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</si>
  <si>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</si>
  <si>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</si>
  <si>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</si>
  <si>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</si>
  <si>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</si>
  <si>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</si>
  <si>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</si>
  <si>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</si>
  <si>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</si>
  <si>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</si>
  <si>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</si>
  <si>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</si>
  <si>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</si>
  <si>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</si>
  <si>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</si>
  <si>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</si>
  <si>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</si>
  <si>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</si>
  <si>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</si>
  <si>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</si>
  <si>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</si>
  <si>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</si>
  <si>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</si>
  <si>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</si>
  <si>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</si>
  <si>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</si>
  <si>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</si>
  <si>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</si>
  <si>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</si>
  <si>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</si>
  <si>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</si>
  <si>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</si>
  <si>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</si>
  <si>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</si>
  <si>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</si>
  <si>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</si>
  <si>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</si>
  <si>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</si>
  <si>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</si>
  <si>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</si>
  <si>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</si>
  <si>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</si>
  <si>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</si>
  <si>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</si>
  <si>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</si>
  <si>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</si>
  <si>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</si>
  <si>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</si>
  <si>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</si>
  <si>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</si>
  <si>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</si>
  <si>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</si>
  <si>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</si>
  <si>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</si>
  <si>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</si>
  <si>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</si>
  <si>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</si>
  <si>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</si>
  <si>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</si>
  <si>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</si>
  <si>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</si>
  <si>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</si>
  <si>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</si>
  <si>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</si>
  <si>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</si>
  <si>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</si>
  <si>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</si>
  <si>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</si>
  <si>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</si>
  <si>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</si>
  <si>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</si>
  <si>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</si>
  <si>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</si>
  <si>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</si>
  <si>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</si>
  <si>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</si>
  <si>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</si>
  <si>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</si>
  <si>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</si>
  <si>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</si>
  <si>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</si>
  <si>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</si>
  <si>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</si>
  <si>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</si>
  <si>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</si>
  <si>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</si>
  <si>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</si>
  <si>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</si>
  <si>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</si>
  <si>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</si>
  <si>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</si>
  <si>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</si>
  <si>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</si>
  <si>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</si>
  <si>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</si>
  <si>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</si>
  <si>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</si>
  <si>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</si>
  <si>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</si>
  <si>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</si>
  <si>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</si>
  <si>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</si>
  <si>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</si>
  <si>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</si>
  <si>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</si>
  <si>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</si>
  <si>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</si>
  <si>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</si>
  <si>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</si>
  <si>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</si>
  <si>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</si>
  <si>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</si>
  <si>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</si>
  <si>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</si>
  <si>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</si>
  <si>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</si>
  <si>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</si>
  <si>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</si>
  <si>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</si>
  <si>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</si>
  <si>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</si>
  <si>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</si>
  <si>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</si>
  <si>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</si>
  <si>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</si>
  <si>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</si>
  <si>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</si>
  <si>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</si>
  <si>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</si>
  <si>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</si>
  <si>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</si>
  <si>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</si>
  <si>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</si>
  <si>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</si>
  <si>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</si>
  <si>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</si>
  <si>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</si>
  <si>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</si>
  <si>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</si>
  <si>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</si>
  <si>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</si>
  <si>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</si>
  <si>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</si>
  <si>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</si>
  <si>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</si>
  <si>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</si>
  <si>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</si>
  <si>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</si>
  <si>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</si>
  <si>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</si>
  <si>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</si>
  <si>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</si>
  <si>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</si>
  <si>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</si>
  <si>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</si>
  <si>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</si>
  <si>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</si>
  <si>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</si>
  <si>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</si>
  <si>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</si>
  <si>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</si>
  <si>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</si>
  <si>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</si>
  <si>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</si>
  <si>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</si>
  <si>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</si>
  <si>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</si>
  <si>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</si>
  <si>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</si>
  <si>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</si>
  <si>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</si>
  <si>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</si>
  <si>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</si>
  <si>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</si>
  <si>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</si>
  <si>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</si>
  <si>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</si>
  <si>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</si>
  <si>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</si>
  <si>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</si>
  <si>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</si>
  <si>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</si>
  <si>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</si>
  <si>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</si>
  <si>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</si>
  <si>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</si>
  <si>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</si>
  <si>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</si>
  <si>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</si>
  <si>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</si>
  <si>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</si>
  <si>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</si>
  <si>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</si>
  <si>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</si>
  <si>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</si>
  <si>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</si>
  <si>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</si>
  <si>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</si>
  <si>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</si>
  <si>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</si>
  <si>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</si>
  <si>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</si>
  <si>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</si>
  <si>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</si>
  <si>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</si>
  <si>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</si>
  <si>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</si>
  <si>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</si>
  <si>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</si>
  <si>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</si>
  <si>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</si>
  <si>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</si>
  <si>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</si>
  <si>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</si>
  <si>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</si>
  <si>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</si>
  <si>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</si>
  <si>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</si>
  <si>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</si>
  <si>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</si>
  <si>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</si>
  <si>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</si>
  <si>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</si>
  <si>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</si>
  <si>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</si>
  <si>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</si>
  <si>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</si>
  <si>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</si>
  <si>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</si>
  <si>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</si>
  <si>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</si>
  <si>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</si>
  <si>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</si>
  <si>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</si>
  <si>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</si>
  <si>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</si>
  <si>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</si>
  <si>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</si>
  <si>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</si>
  <si>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</si>
  <si>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</si>
  <si>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</si>
  <si>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</si>
  <si>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</si>
  <si>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</si>
  <si>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</si>
  <si>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</si>
  <si>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</si>
  <si>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</si>
  <si>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</si>
  <si>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</si>
  <si>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</si>
  <si>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</si>
  <si>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</si>
  <si>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</si>
  <si>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</si>
  <si>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</si>
  <si>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</si>
  <si>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</si>
  <si>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</si>
  <si>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</si>
  <si>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</si>
  <si>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</si>
  <si>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</si>
  <si>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</si>
  <si>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</si>
  <si>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</si>
  <si>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</si>
  <si>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</si>
  <si>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</si>
  <si>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</si>
  <si>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</si>
  <si>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</si>
  <si>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</si>
  <si>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</si>
  <si>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</si>
  <si>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</si>
  <si>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</si>
  <si>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</si>
  <si>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</si>
  <si>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</si>
  <si>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</si>
  <si>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</si>
  <si>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</si>
  <si>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</si>
  <si>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</si>
  <si>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</si>
  <si>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</si>
  <si>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</si>
  <si>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</si>
  <si>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</si>
  <si>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</si>
  <si>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</si>
  <si>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</si>
  <si>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</si>
  <si>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</si>
  <si>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</si>
  <si>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</si>
  <si>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</si>
  <si>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</si>
  <si>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</si>
  <si>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</si>
  <si>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</si>
  <si>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</si>
  <si>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</si>
  <si>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</si>
  <si>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</si>
  <si>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</si>
  <si>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</si>
  <si>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</si>
  <si>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</si>
  <si>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</si>
  <si>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</si>
  <si>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</si>
  <si>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</si>
  <si>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</si>
  <si>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</si>
  <si>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</si>
  <si>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</si>
  <si>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</si>
  <si>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</si>
  <si>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</si>
  <si>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</si>
  <si>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</si>
  <si>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</si>
  <si>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</si>
  <si>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</si>
  <si>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</si>
  <si>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</si>
  <si>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</si>
  <si>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</si>
  <si>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</si>
  <si>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</si>
  <si>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</si>
  <si>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</si>
  <si>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</si>
  <si>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</si>
  <si>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</si>
  <si>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</si>
  <si>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</si>
  <si>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</si>
  <si>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</si>
  <si>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</si>
  <si>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</si>
  <si>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</si>
  <si>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</si>
  <si>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</si>
  <si>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</si>
  <si>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</si>
  <si>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</si>
  <si>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</si>
  <si>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</si>
  <si>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</si>
  <si>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</si>
  <si>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</si>
  <si>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</si>
  <si>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</si>
  <si>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</si>
  <si>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</si>
  <si>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</si>
  <si>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</si>
  <si>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</si>
  <si>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</si>
  <si>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</si>
  <si>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</si>
  <si>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</si>
  <si>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</si>
  <si>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</si>
  <si>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</si>
  <si>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</si>
  <si>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</si>
  <si>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</si>
  <si>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</si>
  <si>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</si>
  <si>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</si>
  <si>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</si>
  <si>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</si>
  <si>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</si>
  <si>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</si>
  <si>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</si>
  <si>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</si>
  <si>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</si>
  <si>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</si>
  <si>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</si>
  <si>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</si>
  <si>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</si>
  <si>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</si>
  <si>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</si>
  <si>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</si>
  <si>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</si>
  <si>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</si>
  <si>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</si>
  <si>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</si>
  <si>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</si>
  <si>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</si>
  <si>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</si>
  <si>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</si>
  <si>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</si>
  <si>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</si>
  <si>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</si>
  <si>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</si>
  <si>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</si>
  <si>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</si>
  <si>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</si>
  <si>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</si>
  <si>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</si>
  <si>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</si>
  <si>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</si>
  <si>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</si>
  <si>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</si>
  <si>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</si>
  <si>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</si>
  <si>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</si>
  <si>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</si>
  <si>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</si>
  <si>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</si>
  <si>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</si>
  <si>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</si>
  <si>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</si>
  <si>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</si>
  <si>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</si>
  <si>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</si>
  <si>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</si>
  <si>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</si>
  <si>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</si>
  <si>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</si>
  <si>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</si>
  <si>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</si>
  <si>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</si>
  <si>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</si>
  <si>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</si>
  <si>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</si>
  <si>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</si>
  <si>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</si>
  <si>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</si>
  <si>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</si>
  <si>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</si>
  <si>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</si>
  <si>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</si>
  <si>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</si>
  <si>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</si>
  <si>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</si>
  <si>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</si>
  <si>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</si>
  <si>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</si>
  <si>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</si>
  <si>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</si>
  <si>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</si>
  <si>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</si>
  <si>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</si>
  <si>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</si>
  <si>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</si>
  <si>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</si>
  <si>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</si>
  <si>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</si>
  <si>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</si>
  <si>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</si>
  <si>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</si>
  <si>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</si>
  <si>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</si>
  <si>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</si>
  <si>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</si>
  <si>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</si>
  <si>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</si>
  <si>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</si>
  <si>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</si>
  <si>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</si>
  <si>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</si>
  <si>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</si>
  <si>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</si>
  <si>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</si>
  <si>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</si>
  <si>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</si>
  <si>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</si>
  <si>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</si>
  <si>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</si>
  <si>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</si>
  <si>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</si>
  <si>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</si>
  <si>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</si>
  <si>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</si>
  <si>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</si>
  <si>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</si>
  <si>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</si>
  <si>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</si>
  <si>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</si>
  <si>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</si>
  <si>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</si>
  <si>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</si>
  <si>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</si>
  <si>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</si>
  <si>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</si>
  <si>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</si>
  <si>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</si>
  <si>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</si>
  <si>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</si>
  <si>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</si>
  <si>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</si>
  <si>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</si>
  <si>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</si>
  <si>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</si>
  <si>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</si>
  <si>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</si>
  <si>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</si>
  <si>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</si>
  <si>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</si>
  <si>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</si>
  <si>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</si>
  <si>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</si>
  <si>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</si>
  <si>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</si>
  <si>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</si>
  <si>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</si>
  <si>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</si>
  <si>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</si>
  <si>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</si>
  <si>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</si>
  <si>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</si>
  <si>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</si>
  <si>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</si>
  <si>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</si>
  <si>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</si>
  <si>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</si>
  <si>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</si>
  <si>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</si>
  <si>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</si>
  <si>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</si>
  <si>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</si>
  <si>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</si>
  <si>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</si>
  <si>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</si>
  <si>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</si>
  <si>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</si>
  <si>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</si>
  <si>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</si>
  <si>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</si>
  <si>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</si>
  <si>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</si>
  <si>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</si>
  <si>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</si>
  <si>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</si>
  <si>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</si>
  <si>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</si>
  <si>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</si>
  <si>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</si>
  <si>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</si>
  <si>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</si>
  <si>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</si>
  <si>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</si>
  <si>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</si>
  <si>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</si>
  <si>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</si>
  <si>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</si>
  <si>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</si>
  <si>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</si>
  <si>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</si>
  <si>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</si>
  <si>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</si>
  <si>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</si>
  <si>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</si>
  <si>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</si>
  <si>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</si>
  <si>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</si>
  <si>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</si>
  <si>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</si>
  <si>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</si>
  <si>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</si>
  <si>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</si>
  <si>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</si>
  <si>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</si>
  <si>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</si>
  <si>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</si>
  <si>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</si>
  <si>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</si>
  <si>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</si>
  <si>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</si>
  <si>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</si>
  <si>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</si>
  <si>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</si>
  <si>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</si>
  <si>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</si>
  <si>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</si>
  <si>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</si>
  <si>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</si>
  <si>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</si>
  <si>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</si>
  <si>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</si>
  <si>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</si>
  <si>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</si>
  <si>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</si>
  <si>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</si>
  <si>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</si>
  <si>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</si>
  <si>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</si>
  <si>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</si>
  <si>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</si>
  <si>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</si>
  <si>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</si>
  <si>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</si>
  <si>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</si>
  <si>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</si>
  <si>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</si>
  <si>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</si>
  <si>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</si>
  <si>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</si>
  <si>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</si>
  <si>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</si>
  <si>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</si>
  <si>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</si>
  <si>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</si>
  <si>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</si>
  <si>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</si>
  <si>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</si>
  <si>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</si>
  <si>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</si>
  <si>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</si>
  <si>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</si>
  <si>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</si>
  <si>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</si>
  <si>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</si>
  <si>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</si>
  <si>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</si>
  <si>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</si>
  <si>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</si>
  <si>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</si>
  <si>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</si>
  <si>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</si>
  <si>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</si>
  <si>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</si>
  <si>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</si>
  <si>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</si>
  <si>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</si>
  <si>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</si>
  <si>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</si>
  <si>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</si>
  <si>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</si>
  <si>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</si>
  <si>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</si>
  <si>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</si>
  <si>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</si>
  <si>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</si>
  <si>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</si>
  <si>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</si>
  <si>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</si>
  <si>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</si>
  <si>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</si>
  <si>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</si>
  <si>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</si>
  <si>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</si>
  <si>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</si>
  <si>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</si>
  <si>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</si>
  <si>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</si>
  <si>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</si>
  <si>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</si>
  <si>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</si>
  <si>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</si>
  <si>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</si>
  <si>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</si>
  <si>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</si>
  <si>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</si>
  <si>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</si>
  <si>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</si>
  <si>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</si>
  <si>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</si>
  <si>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</si>
  <si>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</si>
  <si>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</si>
  <si>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</si>
  <si>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</si>
  <si>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</si>
  <si>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</si>
  <si>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</si>
  <si>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</si>
  <si>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</si>
  <si>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</si>
  <si>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</si>
  <si>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</si>
  <si>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</si>
  <si>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</si>
  <si>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</si>
  <si>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</si>
  <si>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</si>
  <si>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</si>
  <si>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</si>
  <si>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</si>
  <si>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</si>
  <si>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</si>
  <si>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</si>
  <si>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</si>
  <si>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</si>
  <si>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</si>
  <si>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</si>
  <si>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</si>
  <si>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</si>
  <si>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</si>
  <si>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</si>
  <si>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</si>
  <si>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</si>
  <si>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</si>
  <si>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</si>
  <si>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</si>
  <si>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</si>
  <si>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</si>
  <si>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</si>
  <si>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</si>
  <si>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</si>
  <si>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</si>
  <si>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</si>
  <si>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</si>
  <si>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</si>
  <si>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</si>
  <si>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</si>
  <si>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</si>
  <si>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</si>
  <si>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</si>
  <si>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</si>
  <si>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</si>
  <si>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</si>
  <si>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</si>
  <si>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</si>
  <si>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</si>
  <si>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</si>
  <si>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</si>
  <si>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</si>
  <si>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</si>
  <si>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</si>
  <si>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</si>
  <si>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</si>
  <si>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</si>
  <si>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</si>
  <si>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</si>
  <si>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</si>
  <si>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</si>
  <si>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</si>
  <si>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</si>
  <si>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</si>
  <si>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</si>
  <si>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</si>
  <si>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</si>
  <si>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</si>
  <si>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</si>
  <si>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</si>
  <si>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</si>
  <si>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</si>
  <si>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</si>
  <si>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</si>
  <si>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</si>
  <si>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</si>
  <si>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</si>
  <si>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</si>
  <si>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</si>
  <si>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</si>
  <si>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</si>
  <si>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</si>
  <si>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</si>
  <si>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</si>
  <si>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</si>
  <si>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</si>
  <si>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</si>
  <si>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</si>
  <si>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</si>
  <si>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</si>
  <si>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</si>
  <si>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</si>
  <si>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</si>
  <si>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</si>
  <si>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</si>
  <si>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</si>
  <si>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</si>
  <si>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</si>
  <si>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</si>
  <si>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</si>
  <si>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</si>
  <si>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</si>
  <si>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</si>
  <si>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</si>
  <si>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</si>
  <si>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</si>
  <si>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</si>
  <si>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</si>
  <si>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</si>
  <si>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</si>
  <si>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</si>
  <si>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</si>
  <si>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</si>
  <si>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</si>
  <si>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</si>
  <si>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</si>
  <si>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</si>
  <si>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</si>
  <si>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</si>
  <si>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</si>
  <si>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</si>
  <si>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</si>
  <si>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</si>
  <si>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</si>
  <si>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</si>
  <si>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</si>
  <si>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</si>
  <si>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</si>
  <si>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</si>
  <si>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</si>
  <si>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</si>
  <si>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</si>
  <si>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</si>
  <si>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</si>
  <si>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</si>
  <si>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</si>
  <si>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</si>
  <si>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</si>
  <si>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</si>
  <si>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</si>
  <si>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</si>
  <si>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</si>
  <si>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</si>
  <si>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</si>
  <si>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</si>
  <si>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</si>
  <si>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</si>
  <si>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</si>
  <si>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</si>
  <si>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</si>
  <si>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</si>
  <si>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</si>
  <si>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</si>
  <si>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</si>
  <si>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</si>
  <si>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</si>
  <si>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</si>
  <si>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</si>
  <si>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</si>
  <si>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</si>
  <si>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</si>
  <si>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</si>
  <si>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</si>
  <si>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</si>
  <si>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</si>
  <si>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</si>
  <si>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</si>
  <si>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</si>
  <si>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</si>
  <si>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</si>
  <si>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</si>
  <si>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</si>
  <si>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</si>
  <si>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</si>
  <si>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</si>
  <si>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</si>
  <si>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</si>
  <si>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</si>
  <si>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</si>
  <si>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</si>
  <si>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</si>
  <si>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</si>
  <si>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</si>
  <si>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</si>
  <si>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</si>
  <si>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</si>
  <si>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</si>
  <si>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</si>
  <si>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</si>
  <si>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</si>
  <si>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</si>
  <si>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</si>
  <si>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</si>
  <si>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</si>
  <si>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</si>
  <si>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</si>
  <si>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</si>
  <si>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</si>
  <si>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</si>
  <si>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</si>
  <si>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</si>
  <si>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</si>
  <si>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</si>
  <si>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</si>
  <si>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</si>
  <si>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</si>
  <si>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</si>
  <si>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</si>
  <si>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</si>
  <si>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</si>
  <si>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</si>
  <si>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</si>
  <si>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</si>
  <si>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</si>
  <si>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</si>
  <si>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</si>
  <si>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</si>
  <si>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</si>
  <si>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</si>
  <si>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</si>
  <si>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</si>
  <si>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</si>
  <si>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</si>
  <si>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</si>
  <si>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</si>
  <si>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</si>
  <si>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</si>
  <si>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</si>
  <si>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</si>
  <si>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</si>
  <si>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</si>
  <si>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</si>
  <si>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</si>
  <si>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</si>
  <si>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</si>
  <si>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</si>
  <si>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</si>
  <si>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</si>
  <si>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</si>
  <si>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</si>
  <si>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</si>
  <si>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</si>
  <si>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</si>
  <si>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</si>
  <si>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</si>
  <si>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</si>
  <si>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</si>
  <si>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</si>
  <si>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</si>
  <si>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</si>
  <si>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</si>
  <si>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</si>
  <si>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</si>
  <si>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</si>
  <si>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</si>
  <si>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</si>
  <si>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</si>
  <si>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</si>
  <si>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</si>
  <si>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</si>
  <si>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</si>
  <si>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</si>
  <si>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</si>
  <si>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</si>
  <si>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</si>
  <si>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</si>
  <si>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</si>
  <si>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</si>
  <si>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</si>
  <si>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</si>
  <si>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</si>
  <si>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</si>
  <si>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</si>
  <si>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</si>
  <si>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</si>
  <si>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</si>
  <si>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</si>
  <si>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</si>
  <si>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</si>
  <si>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</si>
  <si>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</si>
  <si>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</si>
  <si>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</si>
  <si>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</si>
  <si>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</si>
  <si>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</si>
  <si>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</si>
  <si>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</si>
  <si>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</si>
  <si>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</si>
  <si>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</si>
  <si>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</si>
  <si>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</si>
  <si>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</si>
  <si>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</si>
  <si>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</si>
  <si>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</si>
  <si>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</si>
  <si>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</si>
  <si>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</si>
  <si>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</si>
  <si>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</si>
  <si>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</si>
  <si>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</si>
  <si>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</si>
  <si>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</si>
  <si>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</si>
  <si>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</si>
  <si>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</si>
  <si>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</si>
  <si>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</si>
  <si>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</si>
  <si>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</si>
  <si>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</si>
  <si>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</si>
  <si>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</si>
  <si>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</si>
  <si>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</si>
  <si>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</si>
  <si>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</si>
  <si>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</si>
  <si>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</si>
  <si>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</si>
  <si>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</si>
  <si>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</si>
  <si>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</si>
  <si>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</si>
  <si>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</si>
  <si>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</si>
  <si>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</si>
  <si>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</si>
  <si>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</si>
  <si>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</si>
  <si>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</si>
  <si>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</si>
  <si>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</si>
  <si>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</si>
  <si>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</si>
  <si>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</si>
  <si>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</si>
  <si>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</si>
  <si>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</si>
  <si>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</si>
  <si>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</si>
  <si>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</si>
  <si>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</si>
  <si>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</si>
  <si>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</si>
  <si>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</si>
  <si>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</si>
  <si>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</si>
  <si>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</si>
  <si>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</si>
  <si>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</si>
  <si>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</si>
  <si>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</si>
  <si>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</si>
  <si>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</si>
  <si>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</si>
  <si>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</si>
  <si>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</si>
  <si>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</si>
  <si>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</si>
  <si>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</si>
  <si>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</si>
  <si>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</si>
  <si>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</si>
  <si>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</si>
  <si>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</si>
  <si>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</si>
  <si>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</si>
  <si>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</si>
  <si>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</si>
  <si>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</si>
  <si>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</si>
  <si>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</si>
  <si>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</si>
  <si>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</si>
  <si>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</si>
  <si>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</si>
  <si>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</si>
  <si>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</si>
  <si>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</si>
  <si>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</si>
  <si>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</si>
  <si>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</si>
  <si>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</si>
  <si>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</si>
  <si>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</si>
  <si>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</si>
  <si>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</si>
  <si>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</si>
  <si>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</si>
  <si>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</si>
  <si>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</si>
  <si>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</si>
  <si>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</si>
  <si>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</si>
  <si>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</si>
  <si>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</si>
  <si>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</si>
  <si>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</si>
  <si>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</si>
  <si>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</si>
  <si>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</si>
  <si>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</si>
  <si>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</si>
  <si>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</si>
  <si>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</si>
  <si>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</si>
  <si>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</si>
  <si>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</si>
  <si>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</si>
  <si>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</si>
  <si>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</si>
  <si>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</si>
  <si>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</si>
  <si>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</si>
  <si>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</si>
  <si>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</si>
  <si>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</si>
  <si>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</si>
  <si>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</si>
  <si>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</si>
  <si>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</si>
  <si>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</si>
  <si>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</si>
  <si>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</si>
  <si>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</si>
  <si>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</si>
  <si>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</si>
  <si>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</si>
  <si>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</si>
  <si>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</si>
  <si>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</si>
  <si>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</si>
  <si>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</si>
  <si>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</si>
  <si>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</si>
  <si>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</si>
  <si>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</si>
  <si>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</si>
  <si>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</si>
  <si>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</si>
  <si>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</si>
  <si>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</si>
  <si>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</si>
  <si>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</si>
  <si>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</si>
  <si>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</si>
  <si>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</si>
  <si>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</si>
  <si>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</si>
  <si>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</si>
  <si>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</si>
  <si>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</si>
  <si>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</si>
  <si>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</si>
  <si>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</si>
  <si>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</si>
  <si>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</si>
  <si>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</si>
  <si>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</si>
  <si>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</si>
  <si>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</si>
  <si>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</si>
  <si>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</si>
  <si>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</si>
  <si>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</si>
  <si>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</si>
  <si>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</si>
  <si>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</si>
  <si>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</si>
  <si>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</si>
  <si>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</si>
  <si>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</si>
  <si>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</si>
  <si>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</si>
  <si>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</si>
  <si>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</si>
  <si>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</si>
  <si>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</si>
  <si>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</si>
  <si>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</si>
  <si>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</si>
  <si>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</si>
  <si>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</si>
  <si>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</si>
  <si>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</si>
  <si>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</si>
  <si>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</si>
  <si>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</si>
  <si>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</si>
  <si>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</si>
  <si>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</si>
  <si>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</si>
  <si>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</si>
  <si>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</si>
  <si>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</si>
  <si>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</si>
  <si>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</si>
  <si>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</si>
  <si>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</si>
  <si>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</si>
  <si>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</si>
  <si>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</si>
  <si>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</si>
  <si>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</si>
  <si>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</si>
  <si>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</si>
  <si>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</si>
  <si>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</si>
  <si>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</si>
  <si>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</si>
  <si>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</si>
  <si>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</si>
  <si>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</si>
  <si>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</si>
  <si>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</si>
  <si>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</si>
  <si>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</si>
  <si>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</si>
  <si>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</si>
  <si>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</si>
  <si>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</si>
  <si>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</si>
  <si>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</si>
  <si>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</si>
  <si>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</si>
  <si>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</si>
  <si>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</si>
  <si>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</si>
  <si>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</si>
  <si>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</si>
  <si>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</si>
  <si>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</si>
  <si>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</si>
  <si>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</si>
  <si>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</si>
  <si>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</si>
  <si>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</si>
  <si>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</si>
  <si>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</si>
  <si>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</si>
  <si>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</si>
  <si>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</si>
  <si>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</si>
  <si>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</si>
  <si>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</si>
  <si>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</si>
  <si>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</si>
  <si>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</si>
  <si>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</si>
  <si>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</si>
  <si>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</si>
  <si>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</si>
  <si>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</si>
  <si>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</si>
  <si>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</si>
  <si>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</si>
  <si>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</si>
  <si>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</si>
  <si>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</si>
  <si>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</si>
  <si>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</si>
  <si>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</si>
  <si>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</si>
  <si>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</si>
  <si>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</si>
  <si>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</si>
  <si>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</si>
  <si>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</si>
  <si>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</si>
  <si>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</si>
  <si>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</si>
  <si>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</si>
  <si>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</si>
  <si>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</si>
  <si>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</si>
  <si>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</si>
  <si>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</si>
  <si>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</si>
  <si>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</si>
  <si>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</si>
  <si>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</si>
  <si>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</si>
  <si>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</si>
  <si>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</si>
  <si>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</si>
  <si>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</si>
  <si>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</si>
  <si>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</si>
  <si>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</si>
  <si>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</si>
  <si>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</si>
  <si>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</si>
  <si>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</si>
  <si>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</si>
  <si>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</si>
  <si>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</si>
  <si>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</si>
  <si>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</si>
  <si>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</si>
  <si>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</si>
  <si>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</si>
  <si>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</si>
  <si>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</si>
  <si>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</si>
  <si>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</si>
  <si>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</si>
  <si>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</si>
  <si>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</si>
  <si>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</si>
  <si>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</si>
  <si>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</si>
  <si>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</si>
  <si>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</si>
  <si>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</si>
  <si>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</si>
  <si>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</si>
  <si>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</si>
  <si>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</si>
  <si>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</si>
  <si>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</si>
  <si>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</si>
  <si>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</si>
  <si>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</si>
  <si>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</si>
  <si>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</si>
  <si>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</si>
  <si>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</si>
  <si>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</si>
  <si>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</si>
  <si>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</si>
  <si>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</si>
  <si>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</si>
  <si>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</si>
  <si>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</si>
  <si>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</si>
  <si>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</si>
  <si>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</si>
  <si>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</si>
  <si>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</si>
  <si>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</si>
  <si>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</si>
  <si>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</si>
  <si>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</si>
  <si>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</si>
  <si>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</si>
  <si>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</si>
  <si>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</si>
  <si>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</si>
  <si>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</si>
  <si>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</si>
  <si>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</si>
  <si>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</si>
  <si>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</si>
  <si>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</si>
  <si>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</si>
  <si>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</si>
  <si>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</si>
  <si>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</si>
  <si>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</si>
  <si>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</si>
  <si>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</si>
  <si>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</si>
  <si>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</si>
  <si>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</si>
  <si>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</si>
  <si>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</si>
  <si>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</si>
  <si>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</si>
  <si>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</si>
  <si>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</si>
  <si>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</si>
  <si>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</si>
  <si>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</si>
  <si>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</si>
  <si>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</si>
  <si>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</si>
  <si>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</si>
  <si>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</si>
  <si>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</si>
  <si>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</si>
  <si>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</si>
  <si>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</si>
  <si>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</si>
  <si>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</si>
  <si>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</si>
  <si>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</si>
  <si>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</si>
  <si>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</si>
  <si>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</si>
  <si>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</si>
  <si>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</si>
  <si>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</si>
  <si>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</si>
  <si>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</si>
  <si>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</si>
  <si>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</si>
  <si>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</si>
  <si>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</si>
  <si>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</si>
  <si>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</si>
  <si>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</si>
  <si>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</si>
  <si>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</si>
  <si>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</si>
  <si>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</si>
  <si>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</si>
  <si>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</si>
  <si>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</si>
  <si>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</si>
  <si>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</si>
  <si>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</si>
  <si>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</si>
  <si>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</si>
  <si>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</si>
  <si>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</si>
  <si>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</si>
  <si>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</si>
  <si>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</si>
  <si>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</si>
  <si>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</si>
  <si>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</si>
  <si>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</si>
  <si>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</si>
  <si>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</si>
  <si>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</si>
  <si>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</si>
  <si>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</si>
  <si>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</si>
  <si>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</si>
  <si>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</si>
  <si>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</si>
  <si>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</si>
  <si>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</si>
  <si>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</si>
  <si>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</si>
  <si>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</si>
  <si>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</si>
  <si>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</si>
  <si>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</si>
  <si>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</si>
  <si>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</si>
  <si>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</si>
  <si>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</si>
  <si>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</si>
  <si>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</si>
  <si>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</si>
  <si>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</si>
  <si>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</si>
  <si>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</si>
  <si>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</si>
  <si>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</si>
  <si>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</si>
  <si>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</si>
  <si>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</si>
  <si>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</si>
  <si>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</si>
  <si>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</si>
  <si>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</si>
  <si>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</si>
  <si>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</si>
  <si>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</si>
  <si>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</si>
  <si>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</si>
  <si>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</si>
  <si>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</si>
  <si>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</si>
  <si>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</si>
  <si>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</si>
  <si>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</si>
  <si>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</si>
  <si>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</si>
  <si>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</si>
  <si>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</si>
  <si>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</si>
  <si>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</si>
  <si>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</si>
  <si>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</si>
  <si>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</si>
  <si>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</si>
  <si>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</si>
  <si>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</si>
  <si>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</si>
  <si>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</si>
  <si>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</si>
  <si>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</si>
  <si>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</si>
  <si>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</si>
  <si>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</si>
  <si>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</si>
  <si>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</si>
  <si>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</si>
  <si>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</si>
  <si>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</si>
  <si>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</si>
  <si>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</si>
  <si>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</si>
  <si>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</si>
  <si>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</si>
  <si>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</si>
  <si>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</si>
  <si>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</si>
  <si>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</si>
  <si>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</si>
  <si>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</si>
  <si>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</si>
  <si>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</si>
  <si>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</si>
  <si>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</si>
  <si>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</si>
  <si>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</si>
  <si>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</si>
  <si>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</si>
  <si>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</si>
  <si>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</si>
  <si>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</si>
  <si>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</si>
  <si>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</si>
  <si>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</si>
  <si>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</si>
  <si>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</si>
  <si>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</si>
  <si>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</si>
  <si>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</si>
  <si>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</si>
  <si>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</si>
  <si>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</si>
  <si>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</si>
  <si>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</si>
  <si>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</si>
  <si>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</si>
  <si>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</si>
  <si>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</si>
  <si>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</si>
  <si>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</si>
  <si>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</si>
  <si>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</si>
  <si>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</si>
  <si>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</si>
  <si>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</si>
  <si>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</si>
  <si>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</si>
  <si>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</si>
  <si>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</si>
  <si>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</si>
  <si>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</si>
  <si>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</si>
  <si>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</si>
  <si>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</si>
  <si>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</si>
  <si>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</si>
  <si>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</si>
  <si>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</si>
  <si>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</si>
  <si>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</si>
  <si>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</si>
  <si>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</si>
  <si>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</si>
  <si>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</si>
  <si>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</si>
  <si>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</si>
  <si>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</si>
  <si>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</si>
  <si>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</si>
  <si>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</si>
  <si>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</si>
  <si>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</si>
  <si>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</si>
  <si>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</si>
  <si>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</si>
  <si>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</si>
  <si>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</si>
  <si>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</si>
  <si>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</si>
  <si>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</si>
  <si>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</si>
  <si>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</si>
  <si>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</si>
  <si>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</si>
  <si>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</si>
  <si>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</si>
  <si>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</si>
  <si>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</si>
  <si>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</si>
  <si>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</si>
  <si>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</si>
  <si>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</si>
  <si>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</si>
  <si>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</si>
  <si>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</si>
  <si>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</si>
  <si>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</si>
  <si>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</si>
  <si>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</si>
  <si>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</si>
  <si>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</si>
  <si>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</si>
  <si>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</si>
  <si>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</si>
  <si>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</si>
  <si>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</si>
  <si>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</si>
  <si>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</si>
  <si>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</si>
  <si>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</si>
  <si>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</si>
  <si>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</si>
  <si>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</si>
  <si>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</si>
  <si>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</si>
  <si>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</si>
  <si>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</si>
  <si>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</si>
  <si>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</si>
  <si>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</si>
  <si>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</si>
  <si>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</si>
  <si>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</si>
  <si>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</si>
  <si>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</si>
  <si>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</si>
  <si>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</si>
  <si>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</si>
  <si>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</si>
  <si>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</si>
  <si>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</si>
  <si>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</si>
  <si>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</si>
  <si>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</si>
  <si>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</si>
  <si>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</si>
  <si>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</si>
  <si>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</si>
  <si>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</si>
  <si>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</si>
  <si>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</si>
  <si>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</si>
  <si>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</si>
  <si>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</si>
  <si>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</si>
  <si>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</si>
  <si>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</si>
  <si>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</si>
  <si>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</si>
  <si>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</si>
  <si>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</si>
  <si>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</si>
  <si>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</si>
  <si>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</si>
  <si>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</si>
  <si>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</si>
  <si>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</si>
  <si>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</si>
  <si>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</si>
  <si>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</si>
  <si>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</si>
  <si>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</si>
  <si>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</si>
  <si>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</si>
  <si>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</si>
  <si>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</si>
  <si>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</si>
  <si>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</si>
  <si>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</si>
  <si>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</si>
  <si>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</si>
  <si>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</si>
  <si>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</si>
  <si>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</si>
  <si>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</si>
  <si>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</si>
  <si>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</si>
  <si>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</si>
  <si>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</si>
  <si>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</si>
  <si>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</si>
  <si>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</si>
  <si>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</si>
  <si>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</si>
  <si>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</si>
  <si>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</si>
  <si>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</si>
  <si>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</si>
  <si>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</si>
  <si>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</si>
  <si>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</si>
  <si>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</si>
  <si>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</si>
  <si>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</si>
  <si>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</si>
  <si>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</si>
  <si>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</si>
  <si>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</si>
  <si>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</si>
  <si>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</si>
  <si>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</si>
  <si>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</si>
  <si>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</si>
  <si>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</si>
  <si>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</si>
  <si>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</si>
  <si>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</si>
  <si>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</si>
  <si>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</si>
  <si>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</si>
  <si>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</si>
  <si>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</si>
  <si>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</si>
  <si>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</si>
  <si>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</si>
  <si>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</si>
  <si>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</si>
  <si>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</si>
  <si>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</si>
  <si>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</si>
  <si>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</si>
  <si>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</si>
  <si>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</si>
  <si>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</si>
  <si>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</si>
  <si>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</si>
  <si>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</si>
  <si>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</si>
  <si>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</si>
  <si>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</si>
  <si>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</si>
  <si>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</si>
  <si>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</si>
  <si>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</si>
  <si>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</si>
  <si>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</si>
  <si>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</si>
  <si>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</si>
  <si>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</si>
  <si>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</si>
  <si>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</si>
  <si>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</si>
  <si>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</si>
  <si>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</si>
  <si>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</si>
  <si>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</si>
  <si>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</si>
  <si>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</si>
  <si>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</si>
  <si>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</si>
  <si>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</si>
  <si>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</si>
  <si>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</si>
  <si>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</si>
  <si>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</si>
  <si>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</si>
  <si>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</si>
  <si>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</si>
  <si>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</si>
  <si>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</si>
  <si>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</si>
  <si>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</si>
  <si>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</si>
  <si>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</si>
  <si>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</si>
  <si>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</si>
  <si>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</si>
  <si>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</si>
  <si>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</si>
  <si>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</si>
  <si>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</si>
  <si>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</si>
  <si>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</si>
  <si>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</si>
  <si>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</si>
  <si>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</si>
  <si>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</si>
  <si>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</si>
  <si>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</si>
  <si>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</si>
  <si>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</si>
  <si>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</si>
  <si>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</si>
  <si>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</si>
  <si>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</si>
  <si>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</si>
  <si>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</si>
  <si>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</si>
  <si>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</si>
  <si>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</si>
  <si>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</si>
  <si>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</si>
  <si>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</si>
  <si>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</si>
  <si>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</si>
  <si>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</si>
  <si>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</si>
  <si>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</si>
  <si>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</si>
  <si>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</si>
  <si>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</si>
  <si>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</si>
  <si>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</si>
  <si>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</si>
  <si>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</si>
  <si>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</si>
  <si>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</si>
  <si>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</si>
  <si>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</si>
  <si>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</si>
  <si>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</si>
  <si>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</si>
  <si>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</si>
  <si>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</si>
  <si>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</si>
  <si>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</si>
  <si>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</si>
  <si>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</si>
  <si>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</si>
  <si>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</si>
  <si>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</si>
  <si>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</si>
  <si>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</si>
  <si>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</si>
  <si>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</si>
  <si>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</si>
  <si>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</si>
  <si>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</si>
  <si>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</si>
  <si>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</si>
  <si>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</si>
  <si>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</si>
  <si>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</si>
  <si>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</si>
  <si>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</si>
  <si>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</si>
  <si>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</si>
  <si>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</si>
  <si>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</si>
  <si>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</si>
  <si>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</si>
  <si>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</si>
  <si>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</si>
  <si>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</si>
  <si>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</si>
  <si>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</si>
  <si>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</si>
  <si>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</si>
  <si>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</si>
  <si>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</si>
  <si>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</si>
  <si>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</si>
  <si>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</si>
  <si>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</si>
  <si>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</si>
  <si>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</si>
  <si>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</si>
  <si>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</si>
  <si>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</si>
  <si>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</si>
  <si>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</si>
  <si>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</si>
  <si>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</si>
  <si>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</si>
  <si>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</si>
  <si>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</si>
  <si>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</si>
  <si>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</si>
  <si>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</si>
  <si>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</si>
  <si>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</si>
  <si>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</si>
  <si>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</si>
  <si>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</si>
  <si>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</si>
  <si>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</si>
  <si>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</si>
  <si>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</si>
  <si>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</si>
  <si>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</si>
  <si>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</si>
  <si>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</si>
  <si>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</si>
  <si>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</si>
  <si>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</si>
  <si>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</si>
  <si>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</si>
  <si>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</si>
  <si>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</si>
  <si>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</si>
  <si>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</si>
  <si>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</si>
  <si>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</si>
  <si>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</si>
  <si>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</si>
  <si>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</si>
  <si>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</si>
  <si>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</si>
  <si>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</si>
  <si>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</si>
  <si>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</si>
  <si>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</si>
  <si>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</si>
  <si>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</si>
  <si>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</si>
  <si>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</si>
  <si>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</si>
  <si>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</si>
  <si>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</si>
  <si>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</si>
  <si>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</si>
  <si>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</si>
  <si>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</si>
  <si>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</si>
  <si>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</si>
  <si>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</si>
  <si>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</si>
  <si>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</si>
  <si>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</si>
  <si>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</si>
  <si>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</si>
  <si>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</si>
  <si>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</si>
  <si>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</si>
  <si>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</si>
  <si>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</si>
  <si>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</si>
  <si>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</si>
  <si>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</si>
  <si>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</si>
  <si>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</si>
  <si>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</si>
  <si>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</si>
  <si>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</si>
  <si>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</si>
  <si>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</si>
  <si>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</si>
  <si>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</si>
  <si>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</si>
  <si>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</si>
  <si>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</si>
  <si>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</si>
  <si>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</si>
  <si>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</si>
  <si>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</si>
  <si>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</si>
  <si>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</si>
  <si>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</si>
  <si>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</si>
  <si>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</si>
  <si>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</si>
  <si>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</si>
  <si>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</si>
  <si>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</si>
  <si>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</si>
  <si>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</si>
  <si>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</si>
  <si>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</si>
  <si>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</si>
  <si>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</si>
  <si>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</si>
  <si>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</si>
  <si>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</si>
  <si>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</si>
  <si>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</si>
  <si>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</si>
  <si>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</si>
  <si>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</si>
  <si>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</si>
  <si>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</si>
  <si>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</si>
  <si>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</si>
  <si>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</si>
  <si>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</si>
  <si>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</si>
  <si>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</si>
  <si>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</si>
  <si>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</si>
  <si>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</si>
  <si>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</si>
  <si>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</si>
  <si>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</si>
  <si>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</si>
  <si>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</si>
  <si>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</si>
  <si>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</si>
  <si>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</si>
  <si>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</si>
  <si>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</si>
  <si>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</si>
  <si>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</si>
  <si>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</si>
  <si>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</si>
  <si>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</si>
  <si>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</si>
  <si>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</si>
  <si>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</si>
  <si>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</si>
  <si>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</si>
  <si>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</si>
  <si>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</si>
  <si>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</si>
  <si>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</si>
  <si>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</si>
  <si>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</si>
  <si>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</si>
  <si>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</si>
  <si>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</si>
  <si>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</si>
  <si>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</si>
  <si>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</si>
  <si>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</si>
  <si>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</si>
  <si>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</si>
  <si>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</si>
  <si>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</si>
  <si>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</si>
  <si>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</si>
  <si>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</si>
  <si>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</si>
  <si>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</si>
  <si>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</si>
  <si>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</si>
  <si>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</si>
  <si>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</si>
  <si>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</si>
  <si>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</si>
  <si>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</si>
  <si>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</si>
  <si>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</si>
  <si>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</si>
  <si>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</si>
  <si>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</si>
  <si>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</si>
  <si>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</si>
  <si>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</si>
  <si>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</si>
  <si>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</si>
  <si>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</si>
  <si>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</si>
  <si>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</si>
  <si>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</si>
  <si>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</si>
  <si>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</si>
  <si>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</si>
  <si>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</si>
  <si>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</si>
  <si>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</si>
  <si>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</si>
  <si>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</si>
  <si>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</si>
  <si>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</si>
  <si>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</si>
  <si>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</si>
  <si>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</si>
  <si>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</si>
  <si>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</si>
  <si>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</si>
  <si>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</si>
  <si>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</si>
  <si>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</si>
  <si>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</si>
  <si>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</si>
  <si>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</si>
  <si>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</si>
  <si>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</si>
  <si>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</si>
  <si>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</si>
  <si>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</si>
  <si>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</si>
  <si>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</si>
  <si>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</si>
  <si>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</si>
  <si>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</si>
  <si>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</si>
  <si>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</si>
  <si>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</si>
  <si>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</si>
  <si>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</si>
  <si>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</si>
  <si>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</si>
  <si>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</si>
  <si>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</si>
  <si>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</si>
  <si>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</si>
  <si>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</si>
  <si>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</si>
  <si>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</si>
  <si>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</si>
  <si>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</si>
  <si>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</si>
  <si>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</si>
  <si>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</si>
  <si>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</si>
  <si>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</si>
  <si>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</si>
  <si>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</si>
  <si>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</si>
  <si>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</si>
  <si>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</si>
  <si>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</si>
  <si>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</si>
  <si>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</si>
  <si>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</si>
  <si>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</si>
  <si>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</si>
  <si>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</si>
  <si>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</si>
  <si>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</si>
  <si>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</si>
  <si>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</si>
  <si>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</si>
  <si>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</si>
  <si>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</si>
  <si>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</si>
  <si>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</si>
  <si>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</si>
  <si>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</si>
  <si>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</si>
  <si>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</si>
  <si>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</si>
  <si>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</si>
  <si>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</si>
  <si>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</si>
  <si>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</si>
  <si>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</si>
  <si>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</si>
  <si>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</si>
  <si>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</si>
  <si>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</si>
  <si>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</si>
  <si>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</si>
  <si>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</si>
  <si>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</si>
  <si>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</si>
  <si>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</si>
  <si>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</si>
  <si>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</si>
  <si>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</si>
  <si>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</si>
  <si>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</si>
  <si>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</si>
  <si>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</si>
  <si>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</si>
  <si>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</si>
  <si>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</si>
  <si>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</si>
  <si>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</si>
  <si>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</si>
  <si>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</si>
  <si>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</si>
  <si>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</si>
  <si>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</si>
  <si>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</si>
  <si>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</si>
  <si>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</si>
  <si>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</si>
  <si>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</si>
  <si>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</si>
  <si>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</si>
  <si>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</si>
  <si>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</si>
  <si>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</si>
  <si>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</si>
  <si>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</si>
  <si>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</si>
  <si>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</si>
  <si>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</si>
  <si>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</si>
  <si>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</si>
  <si>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</si>
  <si>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</si>
  <si>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</si>
  <si>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</si>
  <si>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</si>
  <si>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</si>
  <si>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</si>
  <si>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</si>
  <si>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</si>
  <si>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</si>
  <si>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</si>
  <si>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</si>
  <si>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</si>
  <si>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</si>
  <si>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</si>
  <si>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</si>
  <si>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</si>
  <si>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</si>
  <si>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</si>
  <si>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</si>
  <si>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</si>
  <si>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</si>
  <si>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</si>
  <si>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</si>
  <si>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</si>
  <si>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</si>
  <si>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</si>
  <si>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</si>
  <si>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</si>
  <si>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</si>
  <si>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</si>
  <si>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</si>
  <si>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</si>
  <si>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</si>
  <si>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</si>
  <si>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</si>
  <si>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</si>
  <si>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</si>
  <si>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</si>
  <si>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</si>
  <si>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</si>
  <si>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</si>
  <si>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</si>
  <si>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</si>
  <si>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</si>
  <si>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</si>
  <si>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</si>
  <si>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</si>
  <si>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</si>
  <si>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</si>
  <si>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</si>
  <si>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</si>
  <si>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</si>
  <si>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</si>
  <si>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</si>
  <si>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</si>
  <si>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</si>
  <si>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</si>
  <si>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</si>
  <si>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</si>
  <si>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</si>
  <si>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</si>
  <si>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</si>
  <si>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</si>
  <si>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</si>
  <si>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</si>
  <si>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</si>
  <si>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</si>
  <si>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</si>
  <si>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</si>
  <si>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</si>
  <si>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</si>
  <si>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</si>
  <si>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</si>
  <si>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</si>
  <si>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</si>
  <si>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</si>
  <si>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</si>
  <si>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</si>
  <si>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</si>
  <si>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</si>
  <si>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</si>
  <si>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</si>
  <si>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</si>
  <si>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</si>
  <si>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</si>
  <si>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</si>
  <si>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</si>
  <si>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</si>
  <si>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</si>
  <si>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</si>
  <si>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</si>
  <si>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</si>
  <si>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</si>
  <si>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</si>
  <si>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</si>
  <si>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</si>
  <si>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</si>
  <si>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</si>
  <si>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</si>
  <si>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</si>
  <si>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</si>
  <si>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</si>
  <si>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</si>
  <si>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</si>
  <si>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</si>
  <si>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</si>
  <si>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</si>
  <si>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</si>
  <si>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</si>
  <si>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</si>
  <si>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</si>
  <si>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</si>
  <si>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</si>
  <si>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</si>
  <si>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</si>
  <si>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</si>
  <si>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</si>
  <si>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</si>
  <si>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</si>
  <si>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</si>
  <si>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</si>
  <si>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</si>
  <si>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</si>
  <si>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</si>
  <si>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</si>
  <si>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</si>
  <si>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</si>
  <si>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</si>
  <si>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</si>
  <si>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</si>
  <si>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</si>
  <si>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</si>
  <si>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</si>
  <si>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</si>
  <si>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</si>
  <si>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</si>
  <si>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</si>
  <si>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</si>
  <si>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</si>
  <si>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</si>
  <si>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</si>
  <si>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</si>
  <si>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</si>
  <si>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</si>
  <si>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</si>
  <si>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</si>
  <si>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</si>
  <si>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</si>
  <si>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</si>
  <si>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</si>
  <si>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</si>
  <si>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</si>
  <si>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</si>
  <si>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</si>
  <si>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</si>
  <si>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</si>
  <si>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</si>
  <si>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</si>
  <si>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</si>
  <si>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</si>
  <si>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</si>
  <si>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</si>
  <si>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</si>
  <si>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</si>
  <si>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</si>
  <si>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</si>
  <si>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</si>
  <si>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</si>
  <si>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</si>
  <si>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</si>
  <si>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</si>
  <si>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</si>
  <si>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</si>
  <si>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</si>
  <si>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</si>
  <si>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</si>
  <si>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</si>
  <si>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</si>
  <si>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</si>
  <si>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</si>
  <si>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</si>
  <si>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</si>
  <si>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</si>
  <si>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</si>
  <si>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</si>
  <si>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</si>
  <si>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</si>
  <si>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</si>
  <si>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</si>
  <si>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</si>
  <si>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</si>
  <si>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</si>
  <si>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</si>
  <si>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</si>
  <si>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</si>
  <si>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</si>
  <si>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</si>
  <si>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</si>
  <si>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</si>
  <si>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</si>
  <si>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</si>
  <si>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</si>
  <si>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</si>
  <si>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</si>
  <si>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</si>
  <si>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</si>
  <si>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</si>
  <si>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</si>
  <si>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</si>
  <si>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</si>
  <si>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</si>
  <si>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</si>
  <si>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</si>
  <si>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</si>
  <si>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</si>
  <si>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</si>
  <si>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</si>
  <si>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</si>
  <si>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</si>
  <si>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</si>
  <si>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</si>
  <si>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</si>
  <si>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</si>
  <si>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</si>
  <si>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</si>
  <si>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</si>
  <si>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</si>
  <si>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</si>
  <si>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</si>
  <si>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</si>
  <si>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</si>
  <si>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</si>
  <si>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</si>
  <si>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</si>
  <si>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</si>
  <si>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</si>
  <si>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</si>
  <si>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</si>
  <si>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</si>
  <si>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</si>
  <si>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</si>
  <si>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</si>
  <si>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</si>
  <si>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</si>
  <si>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</si>
  <si>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</si>
  <si>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</si>
  <si>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</si>
  <si>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</si>
  <si>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</si>
  <si>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</si>
  <si>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</si>
  <si>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</si>
  <si>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</si>
  <si>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</si>
  <si>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</si>
  <si>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</si>
  <si>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</si>
  <si>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</si>
  <si>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</si>
  <si>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</si>
  <si>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</si>
  <si>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</si>
  <si>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</si>
  <si>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</si>
  <si>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</si>
  <si>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</si>
  <si>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</si>
  <si>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</si>
  <si>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</si>
  <si>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</si>
  <si>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</si>
  <si>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</si>
  <si>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</si>
  <si>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</si>
  <si>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</si>
  <si>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</si>
  <si>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</si>
  <si>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</si>
  <si>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</si>
  <si>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</si>
  <si>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</si>
  <si>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</si>
  <si>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</si>
  <si>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</si>
  <si>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</si>
  <si>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</si>
  <si>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</si>
  <si>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</si>
  <si>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</si>
  <si>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</si>
  <si>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</si>
  <si>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</si>
  <si>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</si>
  <si>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</si>
  <si>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</si>
  <si>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</si>
  <si>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</si>
  <si>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</si>
  <si>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</si>
  <si>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</si>
  <si>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</si>
  <si>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</si>
  <si>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</si>
  <si>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</si>
  <si>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</si>
  <si>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</si>
  <si>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</si>
  <si>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</si>
  <si>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</si>
  <si>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</si>
  <si>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</si>
  <si>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</si>
  <si>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</si>
  <si>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</si>
  <si>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</si>
  <si>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</si>
  <si>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</si>
  <si>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</si>
  <si>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</si>
  <si>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</si>
  <si>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</si>
  <si>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</si>
  <si>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</si>
  <si>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</si>
  <si>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</si>
  <si>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</si>
  <si>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</si>
  <si>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</si>
  <si>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</si>
  <si>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</si>
  <si>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</si>
  <si>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</si>
  <si>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</si>
  <si>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</si>
  <si>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</si>
  <si>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</si>
  <si>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</si>
  <si>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</si>
  <si>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</si>
  <si>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</si>
  <si>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</si>
  <si>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</si>
  <si>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</si>
  <si>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</si>
  <si>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</si>
  <si>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</si>
  <si>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</si>
  <si>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</si>
  <si>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</si>
  <si>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</si>
  <si>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</si>
  <si>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</si>
  <si>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</si>
  <si>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</si>
  <si>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</si>
  <si>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</si>
  <si>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</si>
  <si>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</si>
  <si>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</si>
  <si>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</si>
  <si>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</si>
  <si>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</si>
  <si>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</si>
  <si>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</si>
  <si>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</si>
  <si>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</si>
  <si>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</si>
  <si>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</si>
  <si>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</si>
  <si>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</si>
  <si>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</si>
  <si>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</si>
  <si>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</si>
  <si>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</si>
  <si>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</si>
  <si>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</si>
  <si>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</si>
  <si>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</si>
  <si>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</si>
  <si>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</si>
  <si>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</si>
  <si>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</si>
  <si>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</si>
  <si>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</si>
  <si>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</si>
  <si>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</si>
  <si>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</si>
  <si>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</si>
  <si>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</si>
  <si>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</si>
  <si>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</si>
  <si>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</si>
  <si>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</si>
  <si>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</si>
  <si>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</si>
  <si>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</si>
  <si>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</si>
  <si>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</si>
  <si>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</si>
  <si>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</si>
  <si>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</si>
  <si>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</si>
  <si>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</si>
  <si>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</si>
  <si>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</si>
  <si>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</si>
  <si>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</si>
  <si>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</si>
  <si>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</si>
  <si>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</si>
  <si>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</si>
  <si>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</si>
  <si>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</si>
  <si>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</si>
  <si>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</si>
  <si>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</si>
  <si>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</si>
  <si>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</si>
  <si>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</si>
  <si>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</si>
  <si>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</si>
  <si>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</si>
  <si>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</si>
  <si>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</si>
  <si>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</si>
  <si>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</si>
  <si>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</si>
  <si>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</si>
  <si>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</si>
  <si>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</si>
  <si>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</si>
  <si>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</si>
  <si>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</si>
  <si>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</si>
  <si>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</si>
  <si>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</si>
  <si>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</si>
  <si>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</si>
  <si>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</si>
  <si>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</si>
  <si>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</si>
  <si>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</si>
  <si>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</si>
  <si>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</si>
  <si>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</si>
  <si>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</si>
  <si>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</si>
  <si>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</si>
  <si>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</si>
  <si>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</si>
  <si>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</si>
  <si>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</si>
  <si>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</si>
  <si>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</si>
  <si>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</si>
  <si>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</si>
  <si>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</si>
  <si>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</si>
  <si>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</si>
  <si>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</si>
  <si>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</si>
  <si>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</si>
  <si>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</si>
  <si>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</si>
  <si>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</si>
  <si>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</si>
  <si>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</si>
  <si>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</si>
  <si>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</si>
  <si>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</si>
  <si>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</si>
  <si>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</si>
  <si>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</si>
  <si>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</si>
  <si>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</si>
  <si>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</si>
  <si>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</si>
  <si>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</si>
  <si>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</si>
  <si>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</si>
  <si>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</si>
  <si>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</si>
  <si>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</si>
  <si>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</si>
  <si>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</si>
  <si>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</si>
  <si>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</si>
  <si>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</si>
  <si>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</si>
  <si>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</si>
  <si>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</si>
  <si>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</si>
  <si>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</si>
  <si>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</si>
  <si>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</si>
  <si>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</si>
  <si>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</si>
  <si>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</si>
  <si>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</si>
  <si>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</si>
  <si>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</si>
  <si>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</si>
  <si>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</si>
  <si>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</si>
  <si>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</si>
  <si>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</si>
  <si>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</si>
  <si>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</si>
  <si>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</si>
  <si>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</si>
  <si>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</si>
  <si>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</si>
  <si>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</si>
  <si>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</si>
  <si>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</si>
  <si>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</si>
  <si>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</si>
  <si>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</si>
  <si>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</si>
  <si>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</si>
  <si>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</si>
  <si>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</si>
  <si>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</si>
  <si>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</si>
  <si>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</si>
  <si>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</si>
  <si>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</si>
  <si>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</si>
  <si>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</si>
  <si>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</si>
  <si>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</si>
  <si>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</si>
  <si>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</si>
  <si>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</si>
  <si>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</si>
  <si>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</si>
  <si>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</si>
  <si>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</si>
  <si>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</si>
  <si>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</si>
  <si>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</si>
  <si>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</si>
  <si>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</si>
  <si>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</si>
  <si>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</si>
  <si>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</si>
  <si>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</si>
  <si>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</si>
  <si>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</si>
  <si>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</si>
  <si>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</si>
  <si>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</si>
  <si>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</si>
  <si>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</si>
  <si>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</si>
  <si>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</si>
  <si>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</si>
  <si>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</si>
  <si>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</si>
  <si>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</si>
  <si>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</si>
  <si>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</si>
  <si>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</si>
  <si>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</si>
  <si>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</si>
  <si>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</si>
  <si>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</si>
  <si>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</si>
  <si>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</si>
  <si>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</si>
  <si>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</si>
  <si>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</si>
  <si>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</si>
  <si>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</si>
  <si>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</si>
  <si>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</si>
  <si>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</si>
  <si>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</si>
  <si>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</si>
  <si>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</si>
  <si>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</si>
  <si>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</si>
  <si>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</si>
  <si>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</si>
  <si>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</si>
  <si>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</si>
  <si>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</si>
  <si>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</si>
  <si>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</si>
  <si>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</si>
  <si>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</si>
  <si>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</si>
  <si>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</si>
  <si>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</si>
  <si>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</si>
  <si>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</si>
  <si>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</si>
  <si>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</si>
  <si>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</si>
  <si>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</si>
  <si>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</si>
  <si>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</si>
  <si>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</si>
  <si>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</si>
  <si>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</si>
  <si>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</si>
  <si>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</si>
  <si>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</si>
  <si>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</si>
  <si>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</si>
  <si>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</si>
  <si>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</si>
  <si>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</si>
  <si>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</si>
  <si>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</si>
  <si>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</si>
  <si>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</si>
  <si>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</si>
  <si>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</si>
  <si>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</si>
  <si>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</si>
  <si>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</si>
  <si>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</si>
  <si>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</si>
  <si>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</si>
  <si>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</si>
  <si>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</si>
  <si>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</si>
  <si>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</si>
  <si>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</si>
  <si>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</si>
  <si>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</si>
  <si>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</si>
  <si>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</si>
  <si>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</si>
  <si>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</si>
  <si>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</si>
  <si>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</si>
  <si>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</si>
  <si>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</si>
  <si>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</si>
  <si>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</si>
  <si>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</si>
  <si>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</si>
  <si>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</si>
  <si>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</si>
  <si>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</si>
  <si>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</si>
  <si>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</si>
  <si>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</si>
  <si>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</si>
  <si>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</si>
  <si>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</si>
  <si>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</si>
  <si>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</si>
  <si>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</si>
  <si>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</si>
  <si>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</si>
  <si>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</si>
  <si>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</si>
  <si>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</si>
  <si>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</si>
  <si>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</si>
  <si>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</si>
  <si>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</si>
  <si>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</si>
  <si>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</si>
  <si>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</si>
  <si>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</si>
  <si>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</si>
  <si>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</si>
  <si>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</si>
  <si>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</si>
  <si>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</si>
  <si>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</si>
  <si>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</si>
  <si>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</si>
  <si>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</si>
  <si>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</si>
  <si>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</si>
  <si>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</si>
  <si>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</si>
  <si>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</si>
  <si>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</si>
  <si>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</si>
  <si>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</si>
  <si>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</si>
  <si>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</si>
  <si>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</si>
  <si>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</si>
  <si>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</si>
  <si>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</si>
  <si>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</si>
  <si>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</si>
  <si>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</si>
  <si>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</si>
  <si>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</si>
  <si>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</si>
  <si>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</si>
  <si>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</si>
  <si>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</si>
  <si>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</si>
  <si>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</si>
  <si>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</si>
  <si>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</si>
  <si>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</si>
  <si>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</si>
  <si>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</si>
  <si>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</si>
  <si>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</si>
  <si>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</si>
  <si>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</si>
  <si>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</si>
  <si>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</si>
  <si>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</si>
  <si>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</si>
  <si>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</si>
  <si>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</si>
  <si>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</si>
  <si>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</si>
  <si>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</si>
  <si>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</si>
  <si>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</si>
  <si>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</si>
  <si>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</si>
  <si>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</si>
  <si>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</si>
  <si>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</si>
  <si>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</si>
  <si>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</si>
  <si>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</si>
  <si>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</si>
  <si>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</si>
  <si>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</si>
  <si>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</si>
  <si>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</si>
  <si>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</si>
  <si>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</si>
  <si>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</si>
  <si>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</si>
  <si>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</si>
  <si>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</si>
  <si>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</si>
  <si>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</si>
  <si>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</si>
  <si>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</si>
  <si>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</si>
  <si>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</si>
  <si>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</si>
  <si>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</si>
  <si>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</si>
  <si>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</si>
  <si>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</si>
  <si>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</si>
  <si>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</si>
  <si>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</si>
  <si>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</si>
  <si>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</si>
  <si>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</si>
  <si>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</si>
  <si>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</si>
  <si>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</si>
  <si>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</si>
  <si>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</si>
  <si>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</si>
  <si>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</si>
  <si>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</si>
  <si>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</si>
  <si>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</si>
  <si>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</si>
  <si>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</si>
  <si>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</si>
  <si>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</si>
  <si>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</si>
  <si>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</si>
  <si>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</si>
  <si>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</si>
  <si>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</si>
  <si>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</si>
  <si>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</si>
  <si>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</si>
  <si>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</si>
  <si>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</si>
  <si>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</si>
  <si>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</si>
  <si>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</si>
  <si>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</si>
  <si>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</si>
  <si>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</si>
  <si>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</si>
  <si>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</si>
  <si>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</si>
  <si>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</si>
  <si>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</si>
  <si>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</si>
  <si>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</si>
  <si>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</si>
  <si>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</si>
  <si>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</si>
  <si>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</si>
  <si>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</si>
  <si>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</si>
  <si>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</si>
  <si>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</si>
  <si>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</si>
  <si>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</si>
  <si>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</si>
  <si>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</si>
  <si>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</si>
  <si>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</si>
  <si>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</si>
  <si>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</si>
  <si>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</si>
  <si>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</si>
  <si>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</si>
  <si>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</si>
  <si>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</si>
  <si>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</si>
  <si>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</si>
  <si>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</si>
  <si>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</si>
  <si>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</si>
  <si>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</si>
  <si>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</si>
  <si>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</si>
  <si>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</si>
  <si>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</si>
  <si>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</si>
  <si>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</si>
  <si>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</si>
  <si>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</si>
  <si>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</si>
  <si>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</si>
  <si>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</si>
  <si>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</si>
  <si>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</si>
  <si>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</si>
  <si>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</si>
  <si>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</si>
  <si>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</si>
  <si>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</si>
  <si>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</si>
  <si>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</si>
  <si>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</si>
  <si>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</si>
  <si>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</si>
  <si>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</si>
  <si>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</si>
  <si>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</si>
  <si>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</si>
  <si>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</si>
  <si>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</si>
  <si>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</si>
  <si>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</si>
  <si>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</si>
  <si>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</si>
  <si>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</si>
  <si>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</si>
  <si>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</si>
  <si>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</si>
  <si>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</si>
  <si>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</si>
  <si>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</si>
  <si>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</si>
  <si>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</si>
  <si>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</si>
  <si>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</si>
  <si>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</si>
  <si>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</si>
  <si>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</si>
  <si>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</si>
  <si>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</si>
  <si>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</si>
  <si>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</si>
  <si>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</si>
  <si>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</si>
  <si>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</si>
  <si>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</si>
  <si>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</si>
  <si>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</si>
  <si>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</si>
  <si>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</si>
  <si>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</si>
  <si>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</si>
  <si>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</si>
  <si>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</si>
  <si>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</si>
  <si>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</si>
  <si>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</si>
  <si>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</si>
  <si>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</si>
  <si>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</si>
  <si>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</si>
  <si>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</si>
  <si>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</si>
  <si>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</si>
  <si>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</si>
  <si>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</si>
  <si>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</si>
  <si>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</si>
  <si>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</si>
  <si>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</si>
  <si>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</si>
  <si>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</si>
  <si>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</si>
  <si>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</si>
  <si>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</si>
  <si>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</si>
  <si>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</si>
  <si>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</si>
  <si>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</si>
  <si>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</si>
  <si>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</si>
  <si>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</si>
  <si>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</si>
  <si>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</si>
  <si>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</si>
  <si>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</si>
  <si>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</si>
  <si>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</si>
  <si>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</si>
  <si>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</si>
  <si>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</si>
  <si>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</si>
  <si>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</si>
  <si>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</si>
  <si>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</si>
  <si>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</si>
  <si>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</si>
  <si>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</si>
  <si>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</si>
  <si>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</si>
  <si>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</si>
  <si>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</si>
  <si>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</si>
  <si>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</si>
  <si>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</si>
  <si>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</si>
  <si>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</si>
  <si>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</si>
  <si>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</si>
  <si>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</si>
  <si>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</si>
  <si>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</si>
  <si>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</si>
  <si>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</si>
  <si>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</si>
  <si>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</si>
  <si>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</si>
  <si>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</si>
  <si>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</si>
  <si>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</si>
  <si>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</si>
  <si>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</si>
  <si>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</si>
  <si>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</si>
  <si>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</si>
  <si>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</si>
  <si>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</si>
  <si>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</si>
  <si>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</si>
  <si>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</si>
  <si>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</si>
  <si>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</si>
  <si>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</si>
  <si>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</si>
  <si>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</si>
  <si>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</si>
  <si>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</si>
  <si>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</si>
  <si>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</si>
  <si>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</si>
  <si>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</si>
  <si>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</si>
  <si>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</si>
  <si>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</si>
  <si>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</si>
  <si>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</si>
  <si>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</si>
  <si>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</si>
  <si>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</si>
  <si>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</si>
  <si>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</si>
  <si>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</si>
  <si>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</si>
  <si>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</si>
  <si>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</si>
  <si>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</si>
  <si>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</si>
  <si>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</si>
  <si>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</si>
  <si>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</si>
  <si>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</si>
  <si>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</si>
  <si>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</si>
  <si>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</si>
  <si>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</si>
  <si>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</si>
  <si>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</si>
  <si>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</si>
  <si>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</si>
  <si>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</si>
  <si>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</si>
  <si>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</si>
  <si>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</si>
  <si>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</si>
  <si>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</si>
  <si>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</si>
  <si>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</si>
  <si>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</si>
  <si>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</si>
  <si>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</si>
  <si>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</si>
  <si>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</si>
  <si>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</si>
  <si>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</si>
  <si>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</si>
  <si>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</si>
  <si>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</si>
  <si>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</si>
  <si>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</si>
  <si>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</si>
  <si>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</si>
  <si>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</si>
  <si>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</si>
  <si>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</si>
  <si>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</si>
  <si>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</si>
  <si>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</si>
  <si>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</si>
  <si>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</si>
  <si>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</si>
  <si>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</si>
  <si>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</si>
  <si>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</si>
  <si>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</si>
  <si>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</si>
  <si>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</si>
  <si>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</si>
  <si>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</si>
  <si>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</si>
  <si>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</si>
  <si>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</si>
  <si>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</si>
  <si>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</si>
  <si>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</si>
  <si>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</si>
  <si>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</si>
  <si>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</si>
  <si>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</si>
  <si>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</si>
  <si>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</si>
  <si>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</si>
  <si>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</si>
  <si>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</si>
  <si>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</si>
  <si>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</si>
  <si>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</si>
  <si>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</si>
  <si>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</si>
  <si>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</si>
  <si>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</si>
  <si>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</si>
  <si>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</si>
  <si>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</si>
  <si>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</si>
  <si>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</si>
  <si>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</si>
  <si>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</si>
  <si>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</si>
  <si>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</si>
  <si>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</si>
  <si>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</si>
  <si>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</si>
  <si>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</si>
  <si>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</si>
  <si>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</si>
  <si>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</si>
  <si>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</si>
  <si>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</si>
  <si>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</si>
  <si>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</si>
  <si>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</si>
  <si>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</si>
  <si>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</si>
  <si>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</si>
  <si>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</si>
  <si>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</si>
  <si>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</si>
  <si>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</si>
  <si>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</si>
  <si>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</si>
  <si>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</si>
  <si>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</si>
  <si>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</si>
  <si>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</si>
  <si>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</si>
  <si>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</si>
  <si>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</si>
  <si>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</si>
  <si>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</si>
  <si>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</si>
  <si>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</si>
  <si>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</si>
  <si>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</si>
  <si>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</si>
  <si>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</si>
  <si>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</si>
  <si>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</si>
  <si>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</si>
  <si>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</si>
  <si>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</si>
  <si>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</si>
  <si>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</si>
  <si>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</si>
  <si>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</si>
  <si>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</si>
  <si>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</si>
  <si>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</si>
  <si>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</si>
  <si>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</si>
  <si>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</si>
  <si>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</si>
  <si>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</si>
  <si>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</si>
  <si>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</si>
  <si>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</si>
  <si>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</si>
  <si>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</si>
  <si>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</si>
  <si>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</si>
  <si>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</si>
  <si>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</si>
  <si>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</si>
  <si>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</si>
  <si>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</si>
  <si>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</si>
  <si>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</si>
  <si>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</si>
  <si>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</si>
  <si>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</si>
  <si>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</si>
  <si>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</si>
  <si>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</si>
  <si>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</si>
  <si>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</si>
  <si>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</si>
  <si>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</si>
  <si>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</si>
  <si>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</si>
  <si>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</si>
  <si>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</si>
  <si>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</si>
  <si>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</si>
  <si>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</si>
  <si>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</si>
  <si>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</si>
  <si>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</si>
  <si>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</si>
  <si>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</si>
  <si>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</si>
  <si>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</si>
  <si>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</si>
  <si>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</si>
  <si>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</si>
  <si>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</si>
  <si>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</si>
  <si>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</si>
  <si>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</si>
  <si>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</si>
  <si>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</si>
  <si>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</si>
  <si>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</si>
  <si>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</si>
  <si>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</si>
  <si>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</si>
  <si>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</si>
  <si>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</si>
  <si>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</si>
  <si>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</si>
  <si>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</si>
  <si>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</si>
  <si>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</si>
  <si>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</si>
  <si>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</si>
  <si>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</si>
  <si>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</si>
  <si>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</si>
  <si>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</si>
  <si>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</si>
  <si>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</si>
  <si>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</si>
  <si>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</si>
  <si>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</si>
  <si>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</si>
  <si>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</si>
  <si>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</si>
  <si>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</si>
  <si>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</si>
  <si>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</si>
  <si>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</si>
  <si>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</si>
  <si>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</si>
  <si>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</si>
  <si>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</si>
  <si>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</si>
  <si>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</si>
  <si>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</si>
  <si>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</si>
  <si>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</si>
  <si>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</si>
  <si>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</si>
  <si>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</si>
  <si>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</si>
  <si>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</si>
  <si>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</si>
  <si>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</si>
  <si>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</si>
  <si>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</si>
  <si>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</si>
  <si>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</si>
  <si>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</si>
  <si>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</si>
  <si>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</si>
  <si>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</si>
  <si>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</si>
  <si>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</si>
  <si>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</si>
  <si>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</si>
  <si>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</si>
  <si>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</si>
  <si>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</si>
  <si>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</si>
  <si>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</si>
  <si>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</si>
  <si>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</si>
  <si>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</si>
  <si>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</si>
  <si>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</si>
  <si>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</si>
  <si>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</si>
  <si>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</si>
  <si>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</si>
  <si>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</si>
  <si>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</si>
  <si>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</si>
  <si>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</si>
  <si>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</si>
  <si>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</si>
  <si>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</si>
  <si>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</si>
  <si>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</si>
  <si>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</si>
  <si>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</si>
  <si>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</si>
  <si>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</si>
  <si>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</si>
  <si>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</si>
  <si>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</si>
  <si>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</si>
  <si>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</si>
  <si>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</si>
  <si>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</si>
  <si>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</si>
  <si>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</si>
  <si>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</si>
  <si>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</si>
  <si>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</si>
  <si>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</si>
  <si>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</si>
  <si>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</si>
  <si>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</si>
  <si>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</si>
  <si>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</si>
  <si>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</si>
  <si>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</si>
  <si>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</si>
  <si>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</si>
  <si>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</si>
  <si>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</si>
  <si>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</si>
  <si>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</si>
  <si>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</si>
  <si>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</si>
  <si>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</si>
  <si>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</si>
  <si>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</si>
  <si>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</si>
  <si>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</si>
  <si>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</si>
  <si>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</si>
  <si>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</si>
  <si>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</si>
  <si>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</si>
  <si>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</si>
  <si>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</si>
  <si>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</si>
  <si>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</si>
  <si>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</si>
  <si>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</si>
  <si>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</si>
  <si>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</si>
  <si>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</si>
  <si>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</si>
  <si>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</si>
  <si>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</si>
  <si>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</si>
  <si>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</si>
  <si>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</si>
  <si>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</si>
  <si>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</si>
  <si>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</si>
  <si>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</si>
  <si>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</si>
  <si>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</si>
  <si>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</si>
  <si>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</si>
  <si>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</si>
  <si>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</si>
  <si>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</si>
  <si>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</si>
  <si>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</si>
  <si>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</si>
  <si>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</si>
  <si>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</si>
  <si>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</si>
  <si>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</si>
  <si>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</si>
  <si>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</si>
  <si>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</si>
  <si>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</si>
  <si>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</si>
  <si>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</si>
  <si>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</si>
  <si>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</si>
  <si>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</si>
  <si>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</si>
  <si>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</si>
  <si>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</si>
  <si>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</si>
  <si>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</si>
  <si>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</si>
  <si>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</si>
  <si>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</si>
  <si>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</si>
  <si>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</si>
  <si>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</si>
  <si>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</si>
  <si>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</si>
  <si>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</si>
  <si>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</si>
  <si>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</si>
  <si>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</si>
  <si>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</si>
  <si>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</si>
  <si>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</si>
  <si>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</si>
  <si>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</si>
  <si>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</si>
  <si>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</si>
  <si>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</si>
  <si>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</si>
  <si>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</si>
  <si>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</si>
  <si>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</si>
  <si>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</si>
  <si>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</si>
  <si>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</si>
  <si>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</si>
  <si>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</si>
  <si>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</si>
  <si>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</si>
  <si>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</si>
  <si>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</si>
  <si>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</si>
  <si>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</si>
  <si>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</si>
  <si>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</si>
  <si>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</si>
  <si>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</si>
  <si>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</si>
  <si>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</si>
  <si>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</si>
  <si>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</si>
  <si>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</si>
  <si>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</si>
  <si>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</si>
  <si>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</si>
  <si>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</si>
  <si>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</si>
  <si>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</si>
  <si>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</si>
  <si>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</si>
  <si>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</si>
  <si>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</si>
  <si>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</si>
  <si>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</si>
  <si>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</si>
  <si>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</si>
  <si>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</si>
  <si>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</si>
  <si>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</si>
  <si>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</si>
  <si>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</si>
  <si>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</si>
  <si>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</si>
  <si>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</si>
  <si>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</si>
  <si>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</si>
  <si>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</si>
  <si>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</si>
  <si>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</si>
  <si>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</si>
  <si>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</si>
  <si>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</si>
  <si>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</si>
  <si>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</si>
  <si>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</si>
  <si>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</si>
  <si>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</si>
  <si>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</si>
  <si>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</si>
  <si>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</si>
  <si>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</si>
  <si>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</si>
  <si>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</si>
  <si>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</si>
  <si>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</si>
  <si>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</si>
  <si>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</si>
  <si>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</si>
  <si>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</si>
  <si>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</si>
  <si>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</si>
  <si>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</si>
  <si>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</si>
  <si>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</si>
  <si>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</si>
  <si>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</si>
  <si>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</si>
  <si>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</si>
  <si>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</si>
  <si>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</si>
  <si>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</si>
  <si>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</si>
  <si>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</si>
  <si>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</si>
  <si>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</si>
  <si>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</si>
  <si>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</si>
  <si>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</si>
  <si>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</si>
  <si>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</si>
  <si>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</si>
  <si>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</si>
  <si>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</si>
  <si>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</si>
  <si>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</si>
  <si>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</si>
  <si>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</si>
  <si>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</si>
  <si>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</si>
  <si>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</si>
  <si>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</si>
  <si>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</si>
  <si>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</si>
  <si>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</si>
  <si>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</si>
  <si>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</si>
  <si>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</si>
  <si>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</si>
  <si>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</si>
  <si>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</si>
  <si>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</si>
  <si>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</si>
  <si>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</si>
  <si>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</si>
  <si>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</si>
  <si>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</si>
  <si>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</si>
  <si>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</si>
  <si>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</si>
  <si>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</si>
  <si>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</si>
  <si>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</si>
  <si>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</si>
  <si>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</si>
  <si>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</si>
  <si>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</si>
  <si>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</si>
  <si>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</si>
  <si>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</si>
  <si>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</si>
  <si>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</si>
  <si>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</si>
  <si>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</si>
  <si>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</si>
  <si>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</si>
  <si>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</si>
  <si>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</si>
  <si>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</si>
  <si>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</si>
  <si>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</si>
  <si>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</si>
  <si>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</si>
  <si>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</si>
  <si>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</si>
  <si>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</si>
  <si>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</si>
  <si>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</si>
  <si>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</si>
  <si>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</si>
  <si>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</si>
  <si>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</si>
  <si>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</si>
  <si>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</si>
  <si>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</si>
  <si>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</si>
  <si>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</si>
  <si>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</si>
  <si>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</si>
  <si>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</si>
  <si>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</si>
  <si>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</si>
  <si>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</si>
  <si>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</si>
  <si>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</si>
  <si>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</si>
  <si>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</si>
  <si>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</si>
  <si>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</si>
  <si>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</si>
  <si>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</si>
  <si>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</si>
  <si>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</si>
  <si>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</si>
  <si>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</si>
  <si>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</si>
  <si>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</si>
  <si>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</si>
  <si>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</si>
  <si>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</si>
  <si>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</si>
  <si>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</si>
  <si>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</si>
  <si>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</si>
  <si>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</si>
  <si>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</si>
  <si>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</si>
  <si>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</si>
  <si>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</si>
  <si>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</si>
  <si>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</si>
  <si>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</si>
  <si>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</si>
  <si>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</si>
  <si>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</si>
  <si>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</si>
  <si>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</si>
  <si>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</si>
  <si>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</si>
  <si>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</si>
  <si>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</si>
  <si>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</si>
  <si>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</si>
  <si>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</si>
  <si>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</si>
  <si>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</si>
  <si>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</si>
  <si>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</si>
  <si>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</si>
  <si>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</si>
  <si>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</si>
  <si>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</si>
  <si>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</si>
  <si>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</si>
  <si>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</si>
  <si>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</si>
  <si>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</si>
  <si>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</si>
  <si>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</si>
  <si>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</si>
  <si>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</si>
  <si>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</si>
  <si>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</si>
  <si>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</si>
  <si>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</si>
  <si>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</si>
  <si>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</si>
  <si>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</si>
  <si>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</si>
  <si>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</si>
  <si>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</si>
  <si>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</si>
  <si>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</si>
  <si>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</si>
  <si>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</si>
  <si>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</si>
  <si>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</si>
  <si>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</si>
  <si>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</si>
  <si>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</si>
  <si>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</si>
  <si>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</si>
  <si>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</si>
  <si>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</si>
  <si>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</si>
  <si>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</si>
  <si>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</si>
  <si>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</si>
  <si>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</si>
  <si>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</si>
  <si>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</si>
  <si>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</si>
  <si>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</si>
  <si>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</si>
  <si>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</si>
  <si>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</si>
  <si>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</si>
  <si>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</si>
  <si>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</si>
  <si>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</si>
  <si>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</si>
  <si>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</si>
  <si>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</si>
  <si>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</si>
  <si>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</si>
  <si>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</si>
  <si>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</si>
  <si>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</si>
  <si>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</si>
  <si>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</si>
  <si>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</si>
  <si>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</si>
  <si>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</si>
  <si>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</si>
  <si>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</si>
  <si>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</si>
  <si>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</si>
  <si>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</si>
  <si>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</si>
  <si>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</si>
  <si>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</si>
  <si>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</si>
  <si>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</si>
  <si>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</si>
  <si>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</si>
  <si>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</si>
  <si>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</si>
  <si>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</si>
  <si>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</si>
  <si>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</si>
  <si>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</si>
  <si>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</si>
  <si>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</si>
  <si>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</si>
  <si>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</si>
  <si>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</si>
  <si>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</si>
  <si>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</si>
  <si>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</si>
  <si>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</si>
  <si>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</si>
  <si>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</si>
  <si>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</si>
  <si>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</si>
  <si>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</si>
  <si>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</si>
  <si>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</si>
  <si>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</si>
  <si>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</si>
  <si>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</si>
  <si>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</si>
  <si>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</si>
  <si>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</si>
  <si>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</si>
  <si>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</si>
  <si>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</si>
  <si>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</si>
  <si>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</si>
  <si>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</si>
  <si>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</si>
  <si>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</si>
  <si>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</si>
  <si>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</si>
  <si>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</si>
  <si>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</si>
  <si>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</si>
  <si>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</si>
  <si>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</si>
  <si>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</si>
  <si>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</si>
  <si>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</si>
  <si>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</si>
  <si>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</si>
  <si>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</si>
  <si>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</si>
  <si>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</si>
  <si>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</si>
  <si>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</si>
  <si>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</si>
  <si>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</si>
  <si>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</si>
  <si>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</si>
  <si>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</si>
  <si>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</si>
  <si>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</si>
  <si>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</si>
  <si>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</si>
  <si>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</si>
  <si>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</si>
  <si>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</si>
  <si>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</si>
  <si>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</si>
  <si>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</si>
  <si>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</si>
  <si>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</si>
  <si>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</si>
  <si>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</si>
  <si>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</si>
  <si>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</si>
  <si>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</si>
  <si>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</si>
  <si>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</si>
  <si>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</si>
  <si>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</si>
  <si>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</si>
  <si>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</si>
  <si>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</si>
  <si>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</si>
  <si>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</si>
  <si>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</si>
  <si>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</si>
  <si>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</si>
  <si>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</si>
  <si>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</si>
  <si>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</si>
  <si>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</si>
  <si>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</si>
  <si>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</si>
  <si>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</si>
  <si>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</si>
  <si>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</si>
  <si>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</si>
  <si>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</si>
  <si>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</si>
  <si>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</si>
  <si>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</si>
  <si>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</si>
  <si>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</si>
  <si>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</si>
  <si>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</si>
  <si>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</si>
  <si>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</si>
  <si>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</si>
  <si>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</si>
  <si>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</si>
  <si>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</si>
  <si>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</si>
  <si>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</si>
  <si>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</si>
  <si>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</si>
  <si>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</si>
  <si>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</si>
  <si>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</si>
  <si>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</si>
  <si>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</si>
  <si>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</si>
  <si>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</si>
  <si>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</si>
  <si>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</si>
  <si>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</si>
  <si>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</si>
  <si>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</si>
  <si>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</si>
  <si>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</si>
  <si>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</si>
  <si>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</si>
  <si>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</si>
  <si>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</si>
  <si>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</si>
  <si>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</si>
  <si>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</si>
  <si>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</si>
  <si>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</si>
  <si>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</si>
  <si>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</si>
  <si>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</si>
  <si>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</si>
  <si>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</si>
  <si>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</si>
  <si>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</si>
  <si>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</si>
  <si>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</si>
  <si>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</si>
  <si>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</si>
  <si>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</si>
  <si>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</si>
  <si>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</si>
  <si>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</si>
  <si>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</si>
  <si>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</si>
  <si>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</si>
  <si>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</si>
  <si>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</si>
  <si>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</si>
  <si>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</si>
  <si>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</si>
  <si>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</si>
  <si>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</si>
  <si>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</si>
  <si>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</si>
  <si>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</si>
  <si>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</si>
  <si>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</si>
  <si>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</si>
  <si>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</si>
  <si>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</si>
  <si>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</si>
  <si>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</si>
  <si>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</si>
  <si>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</si>
  <si>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</si>
  <si>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</si>
  <si>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</si>
  <si>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</si>
  <si>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</si>
  <si>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</si>
  <si>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</si>
  <si>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</si>
  <si>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</si>
  <si>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</si>
  <si>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</si>
  <si>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</si>
  <si>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</si>
  <si>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</si>
  <si>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</si>
  <si>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</si>
  <si>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</si>
  <si>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</si>
  <si>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</si>
  <si>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</si>
  <si>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</si>
  <si>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</si>
  <si>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</si>
  <si>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</si>
  <si>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</si>
  <si>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</si>
  <si>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</si>
  <si>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</si>
  <si>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</si>
  <si>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</si>
  <si>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</si>
  <si>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</si>
  <si>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</si>
  <si>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</si>
  <si>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</si>
  <si>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</si>
  <si>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</si>
  <si>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</si>
  <si>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</si>
  <si>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</si>
  <si>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</si>
  <si>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</si>
  <si>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</si>
  <si>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</si>
  <si>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</si>
  <si>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</si>
  <si>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</si>
  <si>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</si>
  <si>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</si>
  <si>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</si>
  <si>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</si>
  <si>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</si>
  <si>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</si>
  <si>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</si>
  <si>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</si>
  <si>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</si>
  <si>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</si>
  <si>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</si>
  <si>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</si>
  <si>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</si>
  <si>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</si>
  <si>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</si>
  <si>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</si>
  <si>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</si>
  <si>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</si>
  <si>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</si>
  <si>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</si>
  <si>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</si>
  <si>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</si>
  <si>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</si>
  <si>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</si>
  <si>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</si>
  <si>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</si>
  <si>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</si>
  <si>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</si>
  <si>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</si>
  <si>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</si>
  <si>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</si>
  <si>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</si>
  <si>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</si>
  <si>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</si>
  <si>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</si>
  <si>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</si>
  <si>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</si>
  <si>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</si>
  <si>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</si>
  <si>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</si>
  <si>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</si>
  <si>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</si>
  <si>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</si>
  <si>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</si>
  <si>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</si>
  <si>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</si>
  <si>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</si>
  <si>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</si>
  <si>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</si>
  <si>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</si>
  <si>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</si>
  <si>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</si>
  <si>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</si>
  <si>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</si>
  <si>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</si>
  <si>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</si>
  <si>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</si>
  <si>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</si>
  <si>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</si>
  <si>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</si>
  <si>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</si>
  <si>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</si>
  <si>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</si>
  <si>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</si>
  <si>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</si>
  <si>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</si>
  <si>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</si>
  <si>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</si>
  <si>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</si>
  <si>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</si>
  <si>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</si>
  <si>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</si>
  <si>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</si>
  <si>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</si>
  <si>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</si>
  <si>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</si>
  <si>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</si>
  <si>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</si>
  <si>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</si>
  <si>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</si>
  <si>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</si>
  <si>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</si>
  <si>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</si>
  <si>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</si>
  <si>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</si>
  <si>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</si>
  <si>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</si>
  <si>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</si>
  <si>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</si>
  <si>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</si>
  <si>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</si>
  <si>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</si>
  <si>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</si>
  <si>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</si>
  <si>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</si>
  <si>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</si>
  <si>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</si>
  <si>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</si>
  <si>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</si>
  <si>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</si>
  <si>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</si>
  <si>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</si>
  <si>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</si>
  <si>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</si>
  <si>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</si>
  <si>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</si>
  <si>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</si>
  <si>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</si>
  <si>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</si>
  <si>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</si>
  <si>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</si>
  <si>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</si>
  <si>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</si>
  <si>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</si>
  <si>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</si>
  <si>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</si>
  <si>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</si>
  <si>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</si>
  <si>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</si>
  <si>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</si>
  <si>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</si>
  <si>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</si>
  <si>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</si>
  <si>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</si>
  <si>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</si>
  <si>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</si>
  <si>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</si>
  <si>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</si>
  <si>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</si>
  <si>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</si>
  <si>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</si>
  <si>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</si>
  <si>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</si>
  <si>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</si>
  <si>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</si>
  <si>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</si>
  <si>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</si>
  <si>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</si>
  <si>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</si>
  <si>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</si>
  <si>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</si>
  <si>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</si>
  <si>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</si>
  <si>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</si>
  <si>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</si>
  <si>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</si>
  <si>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</si>
  <si>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</si>
  <si>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</si>
  <si>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</si>
  <si>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</si>
  <si>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</si>
  <si>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</si>
  <si>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</si>
  <si>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</si>
  <si>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</si>
  <si>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</si>
  <si>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</si>
  <si>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</si>
  <si>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</si>
  <si>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</si>
  <si>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</si>
  <si>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</si>
  <si>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</si>
  <si>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</si>
  <si>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</si>
  <si>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</si>
  <si>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</si>
  <si>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</si>
  <si>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</si>
  <si>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</si>
  <si>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</si>
  <si>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</si>
  <si>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</si>
  <si>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</si>
  <si>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</si>
  <si>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</si>
  <si>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</si>
  <si>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</si>
  <si>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</si>
  <si>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</si>
  <si>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</si>
  <si>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</si>
  <si>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</si>
  <si>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</si>
  <si>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</si>
  <si>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</si>
  <si>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</si>
  <si>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</si>
  <si>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</si>
  <si>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</si>
  <si>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</si>
  <si>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</si>
  <si>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</si>
  <si>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</si>
  <si>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</si>
  <si>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</si>
  <si>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</si>
  <si>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</si>
  <si>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</si>
  <si>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</si>
  <si>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</si>
  <si>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</si>
  <si>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</si>
  <si>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</si>
  <si>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</si>
  <si>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</si>
  <si>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</si>
  <si>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</si>
  <si>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</si>
  <si>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</si>
  <si>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</si>
  <si>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</si>
  <si>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</si>
  <si>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</si>
  <si>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</si>
  <si>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</si>
  <si>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</si>
  <si>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</si>
  <si>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</si>
  <si>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</si>
  <si>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</si>
  <si>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</si>
  <si>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</si>
  <si>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</si>
  <si>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</si>
  <si>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</si>
  <si>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</si>
  <si>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</si>
  <si>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</si>
  <si>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</si>
  <si>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</si>
  <si>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</si>
  <si>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</si>
  <si>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</si>
  <si>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</si>
  <si>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</si>
  <si>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</si>
  <si>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</si>
  <si>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</si>
  <si>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</si>
  <si>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</si>
  <si>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</si>
  <si>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</si>
  <si>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</si>
  <si>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</si>
  <si>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</si>
  <si>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</si>
  <si>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</si>
  <si>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</si>
  <si>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</si>
  <si>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</si>
  <si>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</si>
  <si>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</si>
  <si>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</si>
  <si>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</si>
  <si>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</si>
  <si>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</si>
  <si>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</si>
  <si>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</si>
  <si>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</si>
  <si>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</si>
  <si>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</si>
  <si>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</si>
  <si>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</si>
  <si>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</si>
  <si>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</si>
  <si>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</si>
  <si>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</si>
  <si>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</si>
  <si>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</si>
  <si>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</si>
  <si>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</si>
  <si>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</si>
  <si>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</si>
  <si>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</si>
  <si>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</si>
  <si>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</si>
  <si>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</si>
  <si>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</si>
  <si>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</si>
  <si>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</si>
  <si>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</si>
  <si>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</si>
  <si>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</si>
  <si>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</si>
  <si>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</si>
  <si>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</si>
  <si>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</si>
  <si>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</si>
  <si>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</si>
  <si>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</si>
  <si>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</si>
  <si>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</si>
  <si>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</si>
  <si>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</si>
  <si>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</si>
  <si>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</si>
  <si>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</si>
  <si>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</si>
  <si>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</si>
  <si>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</si>
  <si>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</si>
  <si>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</si>
  <si>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</si>
  <si>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</si>
  <si>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</si>
  <si>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</si>
  <si>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</si>
  <si>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</si>
  <si>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</si>
  <si>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</si>
  <si>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</si>
  <si>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</si>
  <si>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</si>
  <si>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</si>
  <si>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</si>
  <si>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</si>
  <si>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</si>
  <si>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</si>
  <si>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</si>
  <si>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</si>
  <si>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</si>
  <si>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</si>
  <si>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</si>
  <si>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</si>
  <si>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</si>
  <si>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</si>
  <si>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</si>
  <si>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</si>
  <si>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</si>
  <si>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</si>
  <si>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</si>
  <si>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</si>
  <si>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</si>
  <si>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</si>
  <si>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</si>
  <si>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</si>
  <si>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</si>
  <si>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</si>
  <si>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</si>
  <si>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</si>
  <si>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</si>
  <si>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</si>
  <si>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</si>
  <si>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</si>
  <si>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</si>
  <si>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</si>
  <si>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</si>
  <si>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</si>
  <si>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</si>
  <si>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</si>
  <si>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</si>
  <si>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</si>
  <si>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</si>
  <si>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</si>
  <si>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</si>
  <si>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</si>
  <si>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</si>
  <si>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</si>
  <si>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</si>
  <si>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</si>
  <si>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</si>
  <si>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</si>
  <si>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</si>
  <si>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</si>
  <si>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</si>
  <si>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</si>
  <si>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</si>
  <si>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</si>
  <si>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</si>
  <si>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</si>
  <si>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</si>
  <si>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</si>
  <si>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</si>
  <si>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</si>
  <si>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</si>
  <si>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</si>
  <si>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</si>
  <si>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</si>
  <si>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</si>
  <si>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</si>
  <si>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</si>
  <si>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</si>
  <si>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</si>
  <si>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</si>
  <si>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</si>
  <si>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</si>
  <si>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</si>
  <si>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</si>
  <si>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</si>
  <si>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</si>
  <si>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</si>
  <si>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</si>
  <si>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</si>
  <si>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</si>
  <si>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</si>
  <si>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</si>
  <si>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</si>
  <si>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</si>
  <si>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</si>
  <si>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</si>
  <si>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</si>
  <si>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</si>
  <si>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</si>
  <si>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</si>
  <si>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</si>
  <si>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</si>
  <si>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</si>
  <si>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</si>
  <si>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</si>
  <si>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</si>
  <si>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</si>
  <si>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</si>
  <si>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</si>
  <si>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</si>
  <si>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</si>
  <si>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</si>
  <si>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</si>
  <si>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</si>
  <si>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</si>
  <si>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</si>
  <si>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</si>
  <si>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</si>
  <si>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</si>
  <si>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</si>
  <si>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</si>
  <si>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</si>
  <si>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</si>
  <si>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</si>
  <si>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</si>
  <si>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</si>
  <si>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</si>
  <si>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</si>
  <si>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</si>
  <si>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</si>
  <si>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</si>
  <si>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</si>
  <si>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</si>
  <si>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</si>
  <si>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</si>
  <si>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</si>
  <si>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</si>
  <si>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</si>
  <si>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</si>
  <si>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</si>
  <si>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</si>
  <si>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</si>
  <si>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</si>
  <si>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</si>
  <si>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</si>
  <si>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</si>
  <si>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</si>
  <si>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</si>
  <si>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</si>
  <si>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</si>
  <si>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</si>
  <si>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</si>
  <si>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</si>
  <si>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</si>
  <si>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</si>
  <si>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</si>
  <si>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</si>
  <si>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</si>
  <si>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</si>
  <si>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</si>
  <si>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</si>
  <si>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</si>
  <si>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</si>
  <si>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</si>
  <si>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</si>
  <si>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</si>
  <si>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</si>
  <si>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</si>
  <si>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</si>
  <si>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</si>
  <si>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</si>
  <si>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</si>
  <si>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</si>
  <si>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</si>
  <si>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</si>
  <si>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</si>
  <si>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</si>
  <si>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</si>
  <si>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</si>
  <si>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</si>
  <si>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</si>
  <si>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</si>
  <si>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</si>
  <si>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</si>
  <si>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</si>
  <si>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</si>
  <si>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</si>
  <si>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</si>
  <si>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</si>
  <si>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</si>
  <si>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</si>
  <si>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</si>
  <si>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</si>
  <si>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</si>
  <si>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</si>
  <si>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</si>
  <si>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</si>
  <si>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</si>
  <si>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</si>
  <si>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</si>
  <si>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</si>
  <si>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</si>
  <si>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</si>
  <si>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</si>
  <si>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</si>
  <si>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</si>
  <si>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</si>
  <si>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</si>
  <si>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</si>
  <si>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</si>
  <si>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</si>
  <si>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</si>
  <si>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</si>
  <si>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</si>
  <si>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</si>
  <si>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</si>
  <si>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</si>
  <si>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</si>
  <si>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</si>
  <si>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</si>
  <si>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</si>
  <si>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</si>
  <si>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</si>
  <si>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</si>
  <si>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</si>
  <si>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</si>
  <si>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</si>
  <si>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</si>
  <si>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</si>
  <si>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</si>
  <si>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</si>
  <si>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</si>
  <si>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</si>
  <si>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</si>
  <si>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</si>
  <si>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</si>
  <si>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</si>
  <si>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</si>
  <si>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</si>
  <si>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</si>
  <si>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</si>
  <si>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</si>
  <si>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</si>
  <si>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</si>
  <si>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</si>
  <si>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</si>
  <si>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</si>
  <si>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</si>
  <si>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</si>
  <si>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</si>
  <si>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</si>
  <si>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</si>
  <si>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</si>
  <si>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</si>
  <si>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</si>
  <si>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</si>
  <si>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</si>
  <si>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</si>
  <si>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</si>
  <si>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</si>
  <si>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</si>
  <si>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</si>
  <si>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</si>
  <si>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</si>
  <si>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</si>
  <si>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</si>
  <si>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</si>
  <si>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</si>
  <si>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</si>
  <si>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</si>
  <si>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</si>
  <si>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</si>
  <si>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</si>
  <si>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</si>
  <si>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</si>
  <si>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</si>
  <si>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</si>
  <si>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</si>
  <si>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</si>
  <si>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</si>
  <si>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</si>
  <si>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</si>
  <si>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</si>
  <si>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</si>
  <si>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</si>
  <si>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</si>
  <si>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</si>
  <si>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</si>
  <si>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</si>
  <si>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</si>
  <si>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</si>
  <si>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</si>
  <si>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</si>
  <si>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</si>
  <si>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</si>
  <si>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</si>
  <si>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</si>
  <si>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</si>
  <si>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</si>
  <si>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</si>
  <si>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</si>
  <si>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</si>
  <si>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</si>
  <si>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</si>
  <si>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</si>
  <si>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</si>
  <si>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</si>
  <si>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</si>
  <si>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</si>
  <si>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</si>
  <si>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</si>
  <si>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</si>
  <si>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</si>
  <si>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</si>
  <si>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</si>
  <si>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</si>
  <si>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</si>
  <si>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</si>
  <si>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</si>
  <si>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</si>
  <si>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</si>
  <si>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</si>
  <si>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</si>
  <si>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</si>
  <si>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</si>
  <si>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</si>
  <si>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</si>
  <si>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</si>
  <si>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</si>
  <si>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</si>
  <si>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</si>
  <si>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</si>
  <si>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</si>
  <si>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</si>
  <si>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</si>
  <si>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</si>
  <si>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</si>
  <si>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</si>
  <si>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</si>
  <si>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</si>
  <si>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</si>
  <si>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</si>
  <si>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</si>
  <si>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</si>
  <si>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</si>
  <si>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</si>
  <si>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</si>
  <si>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</si>
  <si>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</si>
  <si>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</si>
  <si>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</si>
  <si>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</si>
  <si>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</si>
  <si>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</si>
  <si>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</si>
  <si>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</si>
  <si>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</si>
  <si>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</si>
  <si>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</si>
  <si>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</si>
  <si>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</si>
  <si>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</si>
  <si>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</si>
  <si>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</si>
  <si>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</si>
  <si>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</si>
  <si>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</si>
  <si>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</si>
  <si>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</si>
  <si>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</si>
  <si>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</si>
  <si>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</si>
  <si>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</si>
  <si>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</si>
  <si>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</si>
  <si>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</si>
  <si>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</si>
  <si>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</si>
  <si>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</si>
  <si>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</si>
  <si>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</si>
  <si>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</si>
  <si>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</si>
  <si>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</si>
  <si>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</si>
  <si>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</si>
  <si>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</si>
  <si>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</si>
  <si>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</si>
  <si>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</si>
  <si>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</si>
  <si>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</si>
  <si>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</si>
  <si>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</si>
  <si>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</si>
  <si>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</si>
  <si>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</si>
  <si>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</si>
  <si>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</si>
  <si>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</si>
  <si>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</si>
  <si>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</si>
  <si>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</si>
  <si>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</si>
  <si>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</si>
  <si>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</si>
  <si>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</si>
  <si>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</si>
  <si>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</si>
  <si>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</si>
  <si>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</si>
  <si>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</si>
  <si>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</si>
  <si>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</si>
  <si>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</si>
  <si>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</si>
  <si>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</si>
  <si>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</si>
  <si>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</si>
  <si>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</si>
  <si>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</si>
  <si>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</si>
  <si>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</si>
  <si>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</si>
  <si>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</si>
  <si>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</si>
  <si>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</si>
  <si>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</si>
  <si>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</si>
  <si>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</si>
  <si>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</si>
  <si>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</si>
  <si>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</si>
  <si>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</si>
  <si>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</si>
  <si>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</si>
  <si>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</si>
  <si>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</si>
  <si>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</si>
  <si>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</si>
  <si>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</si>
  <si>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</si>
  <si>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</si>
  <si>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</si>
  <si>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</si>
  <si>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</si>
  <si>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</si>
  <si>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</si>
  <si>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</si>
  <si>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</si>
  <si>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</si>
  <si>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</si>
  <si>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</si>
  <si>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</si>
  <si>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</si>
  <si>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</si>
  <si>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</si>
  <si>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</si>
  <si>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</si>
  <si>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</si>
  <si>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</si>
  <si>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</si>
  <si>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</si>
  <si>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</si>
  <si>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</si>
  <si>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</si>
  <si>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</si>
  <si>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</si>
  <si>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</si>
  <si>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</si>
  <si>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</si>
  <si>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</si>
  <si>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</si>
  <si>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</si>
  <si>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</si>
  <si>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</si>
  <si>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</si>
  <si>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</si>
  <si>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</si>
  <si>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</si>
  <si>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</si>
  <si>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</si>
  <si>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</si>
  <si>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</si>
  <si>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</si>
  <si>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</si>
  <si>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</si>
  <si>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</si>
  <si>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</si>
  <si>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</si>
  <si>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</si>
  <si>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</si>
  <si>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</si>
  <si>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</si>
  <si>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</si>
  <si>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</si>
  <si>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</si>
  <si>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</si>
  <si>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</si>
  <si>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</si>
  <si>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</si>
  <si>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</si>
  <si>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</si>
  <si>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</si>
  <si>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</si>
  <si>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</si>
  <si>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</si>
  <si>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</si>
  <si>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</si>
  <si>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</si>
  <si>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</si>
  <si>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</si>
  <si>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</si>
  <si>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</si>
  <si>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</si>
  <si>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</si>
  <si>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</si>
  <si>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</si>
  <si>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</si>
  <si>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</si>
  <si>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</si>
  <si>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</si>
  <si>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</si>
  <si>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</si>
  <si>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</si>
  <si>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</si>
  <si>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</si>
  <si>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</si>
  <si>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</si>
  <si>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</si>
  <si>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</si>
  <si>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</si>
  <si>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</si>
  <si>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</si>
  <si>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</si>
  <si>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</si>
  <si>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</si>
  <si>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</si>
  <si>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</si>
  <si>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</si>
  <si>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</si>
  <si>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</si>
  <si>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</si>
  <si>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</si>
  <si>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</si>
  <si>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</si>
  <si>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</si>
  <si>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</si>
  <si>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</si>
  <si>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</si>
  <si>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</si>
  <si>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</si>
  <si>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</si>
  <si>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</si>
  <si>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</si>
  <si>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</si>
  <si>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</si>
  <si>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</si>
  <si>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</si>
  <si>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</si>
  <si>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</si>
  <si>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</si>
  <si>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</si>
  <si>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</si>
  <si>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</si>
  <si>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</si>
  <si>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</si>
  <si>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</si>
  <si>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</si>
  <si>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</si>
  <si>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</si>
  <si>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</si>
  <si>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</si>
  <si>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</si>
  <si>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</si>
  <si>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</si>
  <si>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</si>
  <si>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</si>
  <si>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</si>
  <si>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</si>
  <si>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</si>
  <si>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</si>
  <si>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</si>
  <si>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</si>
  <si>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</si>
  <si>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</si>
  <si>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</si>
  <si>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</si>
  <si>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</si>
  <si>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</si>
  <si>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</si>
  <si>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</si>
  <si>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</si>
  <si>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</si>
  <si>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</si>
  <si>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</si>
  <si>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</si>
  <si>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</si>
  <si>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</si>
  <si>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</si>
  <si>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</si>
  <si>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</si>
  <si>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</si>
  <si>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</si>
  <si>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</si>
  <si>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</si>
  <si>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</si>
  <si>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</si>
  <si>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</si>
  <si>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</si>
  <si>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</si>
  <si>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</si>
  <si>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</si>
  <si>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</si>
  <si>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</si>
  <si>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</si>
  <si>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</si>
  <si>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</si>
  <si>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</si>
  <si>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</si>
  <si>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</si>
  <si>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</si>
  <si>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</si>
  <si>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</si>
  <si>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</si>
  <si>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</si>
  <si>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</si>
  <si>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</si>
  <si>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</si>
  <si>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</si>
  <si>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</si>
  <si>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</si>
  <si>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</si>
  <si>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</si>
  <si>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</si>
  <si>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</si>
  <si>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</si>
  <si>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</si>
  <si>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</si>
  <si>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</si>
  <si>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</si>
  <si>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</si>
  <si>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</si>
  <si>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</si>
  <si>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</si>
  <si>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</si>
  <si>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</si>
  <si>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</si>
  <si>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</si>
  <si>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</si>
  <si>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</si>
  <si>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</si>
  <si>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</si>
  <si>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</si>
  <si>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</si>
  <si>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</si>
  <si>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</si>
  <si>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</si>
  <si>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</si>
  <si>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</si>
  <si>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</si>
  <si>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</si>
  <si>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</si>
  <si>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</si>
  <si>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</si>
  <si>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</si>
  <si>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</si>
  <si>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</si>
  <si>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</si>
  <si>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</si>
  <si>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</si>
  <si>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</si>
  <si>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</si>
  <si>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</si>
  <si>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</si>
  <si>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</si>
  <si>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</si>
  <si>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</si>
  <si>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</si>
  <si>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</si>
  <si>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</si>
  <si>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</si>
  <si>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</si>
  <si>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</si>
  <si>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</si>
  <si>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</si>
  <si>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</si>
  <si>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</si>
  <si>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</si>
  <si>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</si>
  <si>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</si>
  <si>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</si>
  <si>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</si>
  <si>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</si>
  <si>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</si>
  <si>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</si>
  <si>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</si>
  <si>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</si>
  <si>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</si>
  <si>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</si>
  <si>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</si>
  <si>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</si>
  <si>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</si>
  <si>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</si>
  <si>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</si>
  <si>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</si>
  <si>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</si>
  <si>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</si>
  <si>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</si>
  <si>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</si>
  <si>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</si>
  <si>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</si>
  <si>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</si>
  <si>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</si>
  <si>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</si>
  <si>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</si>
  <si>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</si>
  <si>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</si>
  <si>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</si>
  <si>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</si>
  <si>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</si>
  <si>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</si>
  <si>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</si>
  <si>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</si>
  <si>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</si>
  <si>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</si>
  <si>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</si>
  <si>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</si>
  <si>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</si>
  <si>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</si>
  <si>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</si>
  <si>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</si>
  <si>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</si>
  <si>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</si>
  <si>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</si>
  <si>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</si>
  <si>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</si>
  <si>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</si>
  <si>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</si>
  <si>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</si>
  <si>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</si>
  <si>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</si>
  <si>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</si>
  <si>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</si>
  <si>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</si>
  <si>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</si>
  <si>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</si>
  <si>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</si>
  <si>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</si>
  <si>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</si>
  <si>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</si>
  <si>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</si>
  <si>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</si>
  <si>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</si>
  <si>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</si>
  <si>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</si>
  <si>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</si>
  <si>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</si>
  <si>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</si>
  <si>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</si>
  <si>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</si>
  <si>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</si>
  <si>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</si>
  <si>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</si>
  <si>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</si>
  <si>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</si>
  <si>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</si>
  <si>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</si>
  <si>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</si>
  <si>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</si>
  <si>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</si>
  <si>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</si>
  <si>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</si>
  <si>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</si>
  <si>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</si>
  <si>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</si>
  <si>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</si>
  <si>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</si>
  <si>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</si>
  <si>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</si>
  <si>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</si>
  <si>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</si>
  <si>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</si>
  <si>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</si>
  <si>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</si>
  <si>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</si>
  <si>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</si>
  <si>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</si>
  <si>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</si>
  <si>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</si>
  <si>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</si>
  <si>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</si>
  <si>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</si>
  <si>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</si>
  <si>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</si>
  <si>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</si>
  <si>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</si>
  <si>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</si>
  <si>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</si>
  <si>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</si>
  <si>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</si>
  <si>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</si>
  <si>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</si>
  <si>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</si>
  <si>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</si>
  <si>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</si>
  <si>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</si>
  <si>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</si>
  <si>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</si>
  <si>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</si>
  <si>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</si>
  <si>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</si>
  <si>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</si>
  <si>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</si>
  <si>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</si>
  <si>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</si>
  <si>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</si>
  <si>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</si>
  <si>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</si>
  <si>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</si>
  <si>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</si>
  <si>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</si>
  <si>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</si>
  <si>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</si>
  <si>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</si>
  <si>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</si>
  <si>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</si>
  <si>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</si>
  <si>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</si>
  <si>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</si>
  <si>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</si>
  <si>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</si>
  <si>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</si>
  <si>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</si>
  <si>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</si>
  <si>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</si>
  <si>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</si>
  <si>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</si>
  <si>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</si>
  <si>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</si>
  <si>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</si>
  <si>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</si>
  <si>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</si>
  <si>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</si>
  <si>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</si>
  <si>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</si>
  <si>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</si>
  <si>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</si>
  <si>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</si>
  <si>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</si>
  <si>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</si>
  <si>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</si>
  <si>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</si>
  <si>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</si>
  <si>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</si>
  <si>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</si>
  <si>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</si>
  <si>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</si>
  <si>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</si>
  <si>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</si>
  <si>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</si>
  <si>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</si>
  <si>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</si>
  <si>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</si>
  <si>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</si>
  <si>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</si>
  <si>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</si>
  <si>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</si>
  <si>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</si>
  <si>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</si>
  <si>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</si>
  <si>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</si>
  <si>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</si>
  <si>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</si>
  <si>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</si>
  <si>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</si>
  <si>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</si>
  <si>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</si>
  <si>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</si>
  <si>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</si>
  <si>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</si>
  <si>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</si>
  <si>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</si>
  <si>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</si>
  <si>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</si>
  <si>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</si>
  <si>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</si>
  <si>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</si>
  <si>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</si>
  <si>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</si>
  <si>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</si>
  <si>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</si>
  <si>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</si>
  <si>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</si>
  <si>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</si>
  <si>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</si>
  <si>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</si>
  <si>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</si>
  <si>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</si>
  <si>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</si>
  <si>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</si>
  <si>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</si>
  <si>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</si>
  <si>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</si>
  <si>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</si>
  <si>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</si>
  <si>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</si>
  <si>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</si>
  <si>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</si>
  <si>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</si>
  <si>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</si>
  <si>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</si>
  <si>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</si>
  <si>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</si>
  <si>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</si>
  <si>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</si>
  <si>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</si>
  <si>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</si>
  <si>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</si>
  <si>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</si>
  <si>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</si>
  <si>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</si>
  <si>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</si>
  <si>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</si>
  <si>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</si>
  <si>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</si>
  <si>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</si>
  <si>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</si>
  <si>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</si>
  <si>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</si>
  <si>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</si>
  <si>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</si>
  <si>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</si>
  <si>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</si>
  <si>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</si>
  <si>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</si>
  <si>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</si>
  <si>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</si>
  <si>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</si>
  <si>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</si>
  <si>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</si>
  <si>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</si>
  <si>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</si>
  <si>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</si>
  <si>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</si>
  <si>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</si>
  <si>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</si>
  <si>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</si>
  <si>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</si>
  <si>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</si>
  <si>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</si>
  <si>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</si>
  <si>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</si>
  <si>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</si>
  <si>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</si>
  <si>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</si>
  <si>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</si>
  <si>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</si>
  <si>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</si>
  <si>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</si>
  <si>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</si>
  <si>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</si>
  <si>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</si>
  <si>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</si>
  <si>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</si>
  <si>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</si>
  <si>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</si>
  <si>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</si>
  <si>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</si>
  <si>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</si>
  <si>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</si>
  <si>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</si>
  <si>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</si>
  <si>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</si>
  <si>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</si>
  <si>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</si>
  <si>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</si>
  <si>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</si>
  <si>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</si>
  <si>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</si>
  <si>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</si>
  <si>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</si>
  <si>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</si>
  <si>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</si>
  <si>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</si>
  <si>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</si>
  <si>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</si>
  <si>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</si>
  <si>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</si>
  <si>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</si>
  <si>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</si>
  <si>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</si>
  <si>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</si>
  <si>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</si>
  <si>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</si>
  <si>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</si>
  <si>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</si>
  <si>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</si>
  <si>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</si>
  <si>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</si>
  <si>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</si>
  <si>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</si>
  <si>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</si>
  <si>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</si>
  <si>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</si>
  <si>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</si>
  <si>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</si>
  <si>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</si>
  <si>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</si>
  <si>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</si>
  <si>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</si>
  <si>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</si>
  <si>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</si>
  <si>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</si>
  <si>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</si>
  <si>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</si>
  <si>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</si>
  <si>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</si>
  <si>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</si>
  <si>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</si>
  <si>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</si>
  <si>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</si>
  <si>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</si>
  <si>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</si>
  <si>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</si>
  <si>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</si>
  <si>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</si>
  <si>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</si>
  <si>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</si>
  <si>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</si>
  <si>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</si>
  <si>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</si>
  <si>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</si>
  <si>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</si>
  <si>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</si>
  <si>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</si>
  <si>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</si>
  <si>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</si>
  <si>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</si>
  <si>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</si>
  <si>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</si>
  <si>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</si>
  <si>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</si>
  <si>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</si>
  <si>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</si>
  <si>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</si>
  <si>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</si>
  <si>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</si>
  <si>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</si>
  <si>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</si>
  <si>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</si>
  <si>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</si>
  <si>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</si>
  <si>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</si>
  <si>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</si>
  <si>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</si>
  <si>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</si>
  <si>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</si>
  <si>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</si>
  <si>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</si>
  <si>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</si>
  <si>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</si>
  <si>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</si>
  <si>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</si>
  <si>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</si>
  <si>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</si>
  <si>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</si>
  <si>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</si>
  <si>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</si>
  <si>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</si>
  <si>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</si>
  <si>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</si>
  <si>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</si>
  <si>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</si>
  <si>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</si>
  <si>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</si>
  <si>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</si>
  <si>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</si>
  <si>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</si>
  <si>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</si>
  <si>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</si>
  <si>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</si>
  <si>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</si>
  <si>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</si>
  <si>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</si>
  <si>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</si>
  <si>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</si>
  <si>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</si>
  <si>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</si>
  <si>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</si>
  <si>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</si>
  <si>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</si>
  <si>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</si>
  <si>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</si>
  <si>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</si>
  <si>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</si>
  <si>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</si>
  <si>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</si>
  <si>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</si>
  <si>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</si>
  <si>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</si>
  <si>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</si>
  <si>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</si>
  <si>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</si>
  <si>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</si>
  <si>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</si>
  <si>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</si>
  <si>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</si>
  <si>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</si>
  <si>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</si>
  <si>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</si>
  <si>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</si>
  <si>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</si>
  <si>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</si>
  <si>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</si>
  <si>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</si>
  <si>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</si>
  <si>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</si>
  <si>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</si>
  <si>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</si>
  <si>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</si>
  <si>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</si>
  <si>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</si>
  <si>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</si>
  <si>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</si>
  <si>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</si>
  <si>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</si>
  <si>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</si>
  <si>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</si>
  <si>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</si>
  <si>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</si>
  <si>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</si>
  <si>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</si>
  <si>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</si>
  <si>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</si>
  <si>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</si>
  <si>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</si>
  <si>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</si>
  <si>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</si>
  <si>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</si>
  <si>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</si>
  <si>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</si>
  <si>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</si>
  <si>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</si>
  <si>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</si>
  <si>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</si>
  <si>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</si>
  <si>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</si>
  <si>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</si>
  <si>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</si>
  <si>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</si>
  <si>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</si>
  <si>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</si>
  <si>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</si>
  <si>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</si>
  <si>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</si>
  <si>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</si>
  <si>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</si>
  <si>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</si>
  <si>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</si>
  <si>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</si>
  <si>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</si>
  <si>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</si>
  <si>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</si>
  <si>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</si>
  <si>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</si>
  <si>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</si>
  <si>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</si>
  <si>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</si>
  <si>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</si>
  <si>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</si>
  <si>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</si>
  <si>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</si>
  <si>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</si>
  <si>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</si>
  <si>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</si>
  <si>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</si>
  <si>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</si>
  <si>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</si>
  <si>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</si>
  <si>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</si>
  <si>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</si>
  <si>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</si>
  <si>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</si>
  <si>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</si>
  <si>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</si>
  <si>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</si>
  <si>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</si>
  <si>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</si>
  <si>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</si>
  <si>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</si>
  <si>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</si>
  <si>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</si>
  <si>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</si>
  <si>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</si>
  <si>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</si>
  <si>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</si>
  <si>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</si>
  <si>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</si>
  <si>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</si>
  <si>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</si>
  <si>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</si>
  <si>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</si>
  <si>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</si>
  <si>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</si>
  <si>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</si>
  <si>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</si>
  <si>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</si>
  <si>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</si>
  <si>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</si>
  <si>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</si>
  <si>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</si>
  <si>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</si>
  <si>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</si>
  <si>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</si>
  <si>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</si>
  <si>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</si>
  <si>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</si>
  <si>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</si>
  <si>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</si>
  <si>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</si>
  <si>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</si>
  <si>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</si>
  <si>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</si>
  <si>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</si>
  <si>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</si>
  <si>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</si>
  <si>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</si>
  <si>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</si>
  <si>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</si>
  <si>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</si>
  <si>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</si>
  <si>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</si>
  <si>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</si>
  <si>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</si>
  <si>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</si>
  <si>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</si>
  <si>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</si>
  <si>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</si>
  <si>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</si>
  <si>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</si>
  <si>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</si>
  <si>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</si>
  <si>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</si>
  <si>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</si>
  <si>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</si>
  <si>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</si>
  <si>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</si>
  <si>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</si>
  <si>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</si>
  <si>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</si>
  <si>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</si>
  <si>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</si>
  <si>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</si>
  <si>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</si>
  <si>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</si>
  <si>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</si>
  <si>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</si>
  <si>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</si>
  <si>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</si>
  <si>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</si>
  <si>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</si>
  <si>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</si>
  <si>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</si>
  <si>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</si>
  <si>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</si>
  <si>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</si>
  <si>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</si>
  <si>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</si>
  <si>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</si>
  <si>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</si>
  <si>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</si>
  <si>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</si>
  <si>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</si>
  <si>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</si>
  <si>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</si>
  <si>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</si>
  <si>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</si>
  <si>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</si>
  <si>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</si>
  <si>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</si>
  <si>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</si>
  <si>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</si>
  <si>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</si>
  <si>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</si>
  <si>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</si>
  <si>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</si>
  <si>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</si>
  <si>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</si>
  <si>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</si>
  <si>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</si>
  <si>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</si>
  <si>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</si>
  <si>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</si>
  <si>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</si>
  <si>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</si>
  <si>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</si>
  <si>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</si>
  <si>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</si>
  <si>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</si>
  <si>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</si>
  <si>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</si>
  <si>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</si>
  <si>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</si>
  <si>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</si>
  <si>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</si>
  <si>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</si>
  <si>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</si>
  <si>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</si>
  <si>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</si>
  <si>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</si>
  <si>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</si>
  <si>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</si>
  <si>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</si>
  <si>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</si>
  <si>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</si>
  <si>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</si>
  <si>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</si>
  <si>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</si>
  <si>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</si>
  <si>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</si>
  <si>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</si>
  <si>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</si>
  <si>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</si>
  <si>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</si>
  <si>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</si>
  <si>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</si>
  <si>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</si>
  <si>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</si>
  <si>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</si>
  <si>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</si>
  <si>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</si>
  <si>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</si>
  <si>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</si>
  <si>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</si>
  <si>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</si>
  <si>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</si>
  <si>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</si>
  <si>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</si>
  <si>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</si>
  <si>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</si>
  <si>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</si>
  <si>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</si>
  <si>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</si>
  <si>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</si>
  <si>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</si>
  <si>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</si>
  <si>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</si>
  <si>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</si>
  <si>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</si>
  <si>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</si>
  <si>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</si>
  <si>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</si>
  <si>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</si>
  <si>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</si>
  <si>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</si>
  <si>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</si>
  <si>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</si>
  <si>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</si>
  <si>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</si>
  <si>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</si>
  <si>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</si>
  <si>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</si>
  <si>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</si>
  <si>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</si>
  <si>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</si>
  <si>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</si>
  <si>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</si>
  <si>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</si>
  <si>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</si>
  <si>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</si>
  <si>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</si>
  <si>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</si>
  <si>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</si>
  <si>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</si>
  <si>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</si>
  <si>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</si>
  <si>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</si>
  <si>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</si>
  <si>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</si>
  <si>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</si>
  <si>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</si>
  <si>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</si>
  <si>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</si>
  <si>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</si>
  <si>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</si>
  <si>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</si>
  <si>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</si>
  <si>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</si>
  <si>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</si>
  <si>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</si>
  <si>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</si>
  <si>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</si>
  <si>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</si>
  <si>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</si>
  <si>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</si>
  <si>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</si>
  <si>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</si>
  <si>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</si>
  <si>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</si>
  <si>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</si>
  <si>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</si>
  <si>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</si>
  <si>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</si>
  <si>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</si>
  <si>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</si>
  <si>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</si>
  <si>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</si>
  <si>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</si>
  <si>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</si>
  <si>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</si>
  <si>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</si>
  <si>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</si>
  <si>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</si>
  <si>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</si>
  <si>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</si>
  <si>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</si>
  <si>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</si>
  <si>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</si>
  <si>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</si>
  <si>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</si>
  <si>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</si>
  <si>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</si>
  <si>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</si>
  <si>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</si>
  <si>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</si>
  <si>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</si>
  <si>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</si>
  <si>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</si>
  <si>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</si>
  <si>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</si>
  <si>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</si>
  <si>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</si>
  <si>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</si>
  <si>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</si>
  <si>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</si>
  <si>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</si>
  <si>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</si>
  <si>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</si>
  <si>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</si>
  <si>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</si>
  <si>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</si>
  <si>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</si>
  <si>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</si>
  <si>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</si>
  <si>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</si>
  <si>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</si>
  <si>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</si>
  <si>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</si>
  <si>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</si>
  <si>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</si>
  <si>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</si>
  <si>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</si>
  <si>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</si>
  <si>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</si>
  <si>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</si>
  <si>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</si>
  <si>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</si>
  <si>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</si>
  <si>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</si>
  <si>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</si>
  <si>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</si>
  <si>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</si>
  <si>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</si>
  <si>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</si>
  <si>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</si>
  <si>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</si>
  <si>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</si>
  <si>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</si>
  <si>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</si>
  <si>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</si>
  <si>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</si>
  <si>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</si>
  <si>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</si>
  <si>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</si>
  <si>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</si>
  <si>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</si>
  <si>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</si>
  <si>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</si>
  <si>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</si>
  <si>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</si>
  <si>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</si>
  <si>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</si>
  <si>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</si>
  <si>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</si>
  <si>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</si>
  <si>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</si>
  <si>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</si>
  <si>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</si>
  <si>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</si>
  <si>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</si>
  <si>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</si>
  <si>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</si>
  <si>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</si>
  <si>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</si>
  <si>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</si>
  <si>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</si>
  <si>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</si>
  <si>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</si>
  <si>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</si>
  <si>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</si>
  <si>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</si>
  <si>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</si>
  <si>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</si>
  <si>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</si>
  <si>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</si>
  <si>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</si>
  <si>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</si>
  <si>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</si>
  <si>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</si>
  <si>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</si>
  <si>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</si>
  <si>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</si>
  <si>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</si>
  <si>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</si>
  <si>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</si>
  <si>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</si>
  <si>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</si>
  <si>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</si>
  <si>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</si>
  <si>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</si>
  <si>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</si>
  <si>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</si>
  <si>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</si>
  <si>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</si>
  <si>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</si>
  <si>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</si>
  <si>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</si>
  <si>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</si>
  <si>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</si>
  <si>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</si>
  <si>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</si>
  <si>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</si>
  <si>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</si>
  <si>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</si>
  <si>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</si>
  <si>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</si>
  <si>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</si>
  <si>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</si>
  <si>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</si>
  <si>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</si>
  <si>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</si>
  <si>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</si>
  <si>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</si>
  <si>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</si>
  <si>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</si>
  <si>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</si>
  <si>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</si>
  <si>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</si>
  <si>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</si>
  <si>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</si>
  <si>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</si>
  <si>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</si>
  <si>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</si>
  <si>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</si>
  <si>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</si>
  <si>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</si>
  <si>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</si>
  <si>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</si>
  <si>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</si>
  <si>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</si>
  <si>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</si>
  <si>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</si>
  <si>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</si>
  <si>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</si>
  <si>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</si>
  <si>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</si>
  <si>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</si>
  <si>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</si>
  <si>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</si>
  <si>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</si>
  <si>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</si>
  <si>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</si>
  <si>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</si>
  <si>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</si>
  <si>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</si>
  <si>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</si>
  <si>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</si>
  <si>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</si>
  <si>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</si>
  <si>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</si>
  <si>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</si>
  <si>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</si>
  <si>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</si>
  <si>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</si>
  <si>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</si>
  <si>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</si>
  <si>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</si>
  <si>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</si>
  <si>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</si>
  <si>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</si>
  <si>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</si>
  <si>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</si>
  <si>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</si>
  <si>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</si>
  <si>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</si>
  <si>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</si>
  <si>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</si>
  <si>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</si>
  <si>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</si>
  <si>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</si>
  <si>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</si>
  <si>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</si>
  <si>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</si>
  <si>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</si>
  <si>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</si>
  <si>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</si>
  <si>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</si>
  <si>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</si>
  <si>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</si>
  <si>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</si>
  <si>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</si>
  <si>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</si>
  <si>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</si>
  <si>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</si>
  <si>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</si>
  <si>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</si>
  <si>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</si>
  <si>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</si>
  <si>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</si>
  <si>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</si>
  <si>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</si>
  <si>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</si>
  <si>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</si>
  <si>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</si>
  <si>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</si>
  <si>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</si>
  <si>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</si>
  <si>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</si>
  <si>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</si>
  <si>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</si>
  <si>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</si>
  <si>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</si>
  <si>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</si>
  <si>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</si>
  <si>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</si>
  <si>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</si>
  <si>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</si>
  <si>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</si>
  <si>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</si>
  <si>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</si>
  <si>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</si>
  <si>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</si>
  <si>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</si>
  <si>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</si>
  <si>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</si>
  <si>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</si>
  <si>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</si>
  <si>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</si>
  <si>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</si>
  <si>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</si>
  <si>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</si>
  <si>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</si>
  <si>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</si>
  <si>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</si>
  <si>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</si>
  <si>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</si>
  <si>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</si>
  <si>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</si>
  <si>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</si>
  <si>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</si>
  <si>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</si>
  <si>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</si>
  <si>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</si>
  <si>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</si>
  <si>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</si>
  <si>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</si>
  <si>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</si>
  <si>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</si>
  <si>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</si>
  <si>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</si>
  <si>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</si>
  <si>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</si>
  <si>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</si>
  <si>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</si>
  <si>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</si>
  <si>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</si>
  <si>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</si>
  <si>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</si>
  <si>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</si>
  <si>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</si>
  <si>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</si>
  <si>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</si>
  <si>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</si>
  <si>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</si>
  <si>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</si>
  <si>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</si>
  <si>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</si>
  <si>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</si>
  <si>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</si>
  <si>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</si>
  <si>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</si>
  <si>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</si>
  <si>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</si>
  <si>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</si>
  <si>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</si>
  <si>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</si>
  <si>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</si>
  <si>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</si>
  <si>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</si>
  <si>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</si>
  <si>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</si>
  <si>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</si>
  <si>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</si>
  <si>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</si>
  <si>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</si>
  <si>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</si>
  <si>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</si>
  <si>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</si>
  <si>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</si>
  <si>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</si>
  <si>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</si>
  <si>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</si>
  <si>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</si>
  <si>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</si>
  <si>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</si>
  <si>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</si>
  <si>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</si>
  <si>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</si>
  <si>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</si>
  <si>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</si>
  <si>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</si>
  <si>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</si>
  <si>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</si>
  <si>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</si>
  <si>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</si>
  <si>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</si>
  <si>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</si>
  <si>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</si>
  <si>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</si>
  <si>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</si>
  <si>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</si>
  <si>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</si>
  <si>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</si>
  <si>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</si>
  <si>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</si>
  <si>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</si>
  <si>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</si>
  <si>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</si>
  <si>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</si>
  <si>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</si>
  <si>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</si>
  <si>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</si>
  <si>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</si>
  <si>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</si>
  <si>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</si>
  <si>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</si>
  <si>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</si>
  <si>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</si>
  <si>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</si>
  <si>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</si>
  <si>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</si>
  <si>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</si>
  <si>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</si>
  <si>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</si>
  <si>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</si>
  <si>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</si>
  <si>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</si>
  <si>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</si>
  <si>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</si>
  <si>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</si>
  <si>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</si>
  <si>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</si>
  <si>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</si>
  <si>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</si>
  <si>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</si>
  <si>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</si>
  <si>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</si>
  <si>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</si>
  <si>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</si>
  <si>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</si>
  <si>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</si>
  <si>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</si>
  <si>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</si>
  <si>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</si>
  <si>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</si>
  <si>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</si>
  <si>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</si>
  <si>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</si>
  <si>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</si>
  <si>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</si>
  <si>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</si>
  <si>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</si>
  <si>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</si>
  <si>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</si>
  <si>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</si>
  <si>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</si>
  <si>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</si>
  <si>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</si>
  <si>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</si>
  <si>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</si>
  <si>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</si>
  <si>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</si>
  <si>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</si>
  <si>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</si>
  <si>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</si>
  <si>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</si>
  <si>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</si>
  <si>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</si>
  <si>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</si>
  <si>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</si>
  <si>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</si>
  <si>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</si>
  <si>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</si>
  <si>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</si>
  <si>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</si>
  <si>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</si>
  <si>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</si>
  <si>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</si>
  <si>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</si>
  <si>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</si>
  <si>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</si>
  <si>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</si>
  <si>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</si>
  <si>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</si>
  <si>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</si>
  <si>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</si>
  <si>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</si>
  <si>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</si>
  <si>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</si>
  <si>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</si>
  <si>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</si>
  <si>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</si>
  <si>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</si>
  <si>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</si>
  <si>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</si>
  <si>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</si>
  <si>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</si>
  <si>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</si>
  <si>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</si>
  <si>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</si>
  <si>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</si>
  <si>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</si>
  <si>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</si>
  <si>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</si>
  <si>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</si>
  <si>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</si>
  <si>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</si>
  <si>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</si>
  <si>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</si>
  <si>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</si>
  <si>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</si>
  <si>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</si>
  <si>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</si>
  <si>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</si>
  <si>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</si>
  <si>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</si>
  <si>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</si>
  <si>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</si>
  <si>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</si>
  <si>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</si>
  <si>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</si>
  <si>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</si>
  <si>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</si>
  <si>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</si>
  <si>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</si>
  <si>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</si>
  <si>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</si>
  <si>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</si>
  <si>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</si>
  <si>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</si>
  <si>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</si>
  <si>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</si>
  <si>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</si>
  <si>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</si>
  <si>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</si>
  <si>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</si>
  <si>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</si>
  <si>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</si>
  <si>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</si>
  <si>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</si>
  <si>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</si>
  <si>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</si>
  <si>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</si>
  <si>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</si>
  <si>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</si>
  <si>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</si>
  <si>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</si>
  <si>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</si>
  <si>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</si>
  <si>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</si>
  <si>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</si>
  <si>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</si>
  <si>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</si>
  <si>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</si>
  <si>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</si>
  <si>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</si>
  <si>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</si>
  <si>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</si>
  <si>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</si>
  <si>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</si>
  <si>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</si>
  <si>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</si>
  <si>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</si>
  <si>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</si>
  <si>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</si>
  <si>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</si>
  <si>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</si>
  <si>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</si>
  <si>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</si>
  <si>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</si>
  <si>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</si>
  <si>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</si>
  <si>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</si>
  <si>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</si>
  <si>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</si>
  <si>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</si>
  <si>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</si>
  <si>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</si>
  <si>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</si>
  <si>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</si>
  <si>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</si>
  <si>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</si>
  <si>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</si>
  <si>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</si>
  <si>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</si>
  <si>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</si>
  <si>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</si>
  <si>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</si>
  <si>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</si>
  <si>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</si>
  <si>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</si>
  <si>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</si>
  <si>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</si>
  <si>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</si>
  <si>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</si>
  <si>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</si>
  <si>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</si>
  <si>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</si>
  <si>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</si>
  <si>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</si>
  <si>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</si>
  <si>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</si>
  <si>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</si>
  <si>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</si>
  <si>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</si>
  <si>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</si>
  <si>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</si>
  <si>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</si>
  <si>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</si>
  <si>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</si>
  <si>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</si>
  <si>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</si>
  <si>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</si>
  <si>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</si>
  <si>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</si>
  <si>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</si>
  <si>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</si>
  <si>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</si>
  <si>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</si>
  <si>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</si>
  <si>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</si>
  <si>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</si>
  <si>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</si>
  <si>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</si>
  <si>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</si>
  <si>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</si>
  <si>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</si>
  <si>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</si>
  <si>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</si>
  <si>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</si>
  <si>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</si>
  <si>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</si>
  <si>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</si>
  <si>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</si>
  <si>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</si>
  <si>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</si>
  <si>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</si>
  <si>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</si>
  <si>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</si>
  <si>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</si>
  <si>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</si>
  <si>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</si>
  <si>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</si>
  <si>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</si>
  <si>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</si>
  <si>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</si>
  <si>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</si>
  <si>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</si>
  <si>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</si>
  <si>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</si>
  <si>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</si>
  <si>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</si>
  <si>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</si>
  <si>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</si>
  <si>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</si>
  <si>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</si>
  <si>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</si>
  <si>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</si>
  <si>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</si>
  <si>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</si>
  <si>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</si>
  <si>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</si>
  <si>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</si>
  <si>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</si>
  <si>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</si>
  <si>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</si>
  <si>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</si>
  <si>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</si>
  <si>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</si>
  <si>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</si>
  <si>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</si>
  <si>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</si>
  <si>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</si>
  <si>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</si>
  <si>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</si>
  <si>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</si>
  <si>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</si>
  <si>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</si>
  <si>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</si>
  <si>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</si>
  <si>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</si>
  <si>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</si>
  <si>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</si>
  <si>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</si>
  <si>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</si>
  <si>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</si>
  <si>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</si>
  <si>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</si>
  <si>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</si>
  <si>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</si>
  <si>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</si>
  <si>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</si>
  <si>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</si>
  <si>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</si>
  <si>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</si>
  <si>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</si>
  <si>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</si>
  <si>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</si>
  <si>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</si>
  <si>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</si>
  <si>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</si>
  <si>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</si>
  <si>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</si>
  <si>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</si>
  <si>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</si>
  <si>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</si>
  <si>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</si>
  <si>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</si>
  <si>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</si>
  <si>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</si>
  <si>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</si>
  <si>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</si>
  <si>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</si>
  <si>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</si>
  <si>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</si>
  <si>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</si>
  <si>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</si>
  <si>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</si>
  <si>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</si>
  <si>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</si>
  <si>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</si>
  <si>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</si>
  <si>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</si>
  <si>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</si>
  <si>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</si>
  <si>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</si>
  <si>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</si>
  <si>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</si>
  <si>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</si>
  <si>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</si>
  <si>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</si>
  <si>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</si>
  <si>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</si>
  <si>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</si>
  <si>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</si>
  <si>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</si>
  <si>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</si>
  <si>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</si>
  <si>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</si>
  <si>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</si>
  <si>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</si>
  <si>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</si>
  <si>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</si>
  <si>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</si>
  <si>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</si>
  <si>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</si>
  <si>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</si>
  <si>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</si>
  <si>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</si>
  <si>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</si>
  <si>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</si>
  <si>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</si>
  <si>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</si>
  <si>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</si>
  <si>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</si>
  <si>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</si>
  <si>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</si>
  <si>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</si>
  <si>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</si>
  <si>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</si>
  <si>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</si>
  <si>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</si>
  <si>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</si>
  <si>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</si>
  <si>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</si>
  <si>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</si>
  <si>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</si>
  <si>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</si>
  <si>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</si>
  <si>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</si>
  <si>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</si>
  <si>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</si>
  <si>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</si>
  <si>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</si>
  <si>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</si>
  <si>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</si>
  <si>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</si>
  <si>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</si>
  <si>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</si>
  <si>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</si>
  <si>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</si>
  <si>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</si>
  <si>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</si>
  <si>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</si>
  <si>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</si>
  <si>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</si>
  <si>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</si>
  <si>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</si>
  <si>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</si>
  <si>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</si>
  <si>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</si>
  <si>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</si>
  <si>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</si>
  <si>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</si>
  <si>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</si>
  <si>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</si>
  <si>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</si>
  <si>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</si>
  <si>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</si>
  <si>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</si>
  <si>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</si>
  <si>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</si>
  <si>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</si>
  <si>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</si>
  <si>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</si>
  <si>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</si>
  <si>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</si>
  <si>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</si>
  <si>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</si>
  <si>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</si>
  <si>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</si>
  <si>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</si>
  <si>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</si>
  <si>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</si>
  <si>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</si>
  <si>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</si>
  <si>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</si>
  <si>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</si>
  <si>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</si>
  <si>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</si>
  <si>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</si>
  <si>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</si>
  <si>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</si>
  <si>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</si>
  <si>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</si>
  <si>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</si>
  <si>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</si>
  <si>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</si>
  <si>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</si>
  <si>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</si>
  <si>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</si>
  <si>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</si>
  <si>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</si>
  <si>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</si>
  <si>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</si>
  <si>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</si>
  <si>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</si>
  <si>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</si>
  <si>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</si>
  <si>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</si>
  <si>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</si>
  <si>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</si>
  <si>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</si>
  <si>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</si>
  <si>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</si>
  <si>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</si>
  <si>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</si>
  <si>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</si>
  <si>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</si>
  <si>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</si>
  <si>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</si>
  <si>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</si>
  <si>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</si>
  <si>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</si>
  <si>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</si>
  <si>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</si>
  <si>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</si>
  <si>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</si>
  <si>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</si>
  <si>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</si>
  <si>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</si>
  <si>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</si>
  <si>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</si>
  <si>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</si>
  <si>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</si>
  <si>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</si>
  <si>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</si>
  <si>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</si>
  <si>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</si>
  <si>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</si>
  <si>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</si>
  <si>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</si>
  <si>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</si>
  <si>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</si>
  <si>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</si>
  <si>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</si>
  <si>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</si>
  <si>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</si>
  <si>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</si>
  <si>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</si>
  <si>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</si>
  <si>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</si>
  <si>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</si>
  <si>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</si>
  <si>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</si>
  <si>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</si>
  <si>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</si>
  <si>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</si>
  <si>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</si>
  <si>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</si>
  <si>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</si>
  <si>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</si>
  <si>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</si>
  <si>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</si>
  <si>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</si>
  <si>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</si>
  <si>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</si>
  <si>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</si>
  <si>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</si>
  <si>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</si>
  <si>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</si>
  <si>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</si>
  <si>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</si>
  <si>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</si>
  <si>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</si>
  <si>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</si>
  <si>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</si>
  <si>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</si>
  <si>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</si>
  <si>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</si>
  <si>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</si>
  <si>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</si>
  <si>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</si>
  <si>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</si>
  <si>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</si>
  <si>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</si>
  <si>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</si>
  <si>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</si>
  <si>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</si>
  <si>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</si>
  <si>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</si>
  <si>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</si>
  <si>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</si>
  <si>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</si>
  <si>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</si>
  <si>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</si>
  <si>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</si>
  <si>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</si>
  <si>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</si>
  <si>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</si>
  <si>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</si>
  <si>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</si>
  <si>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</si>
  <si>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</si>
  <si>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</si>
  <si>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</si>
  <si>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</si>
  <si>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</si>
  <si>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</si>
  <si>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</si>
  <si>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</si>
  <si>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</si>
  <si>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</si>
  <si>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</si>
  <si>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</si>
  <si>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</si>
  <si>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</si>
  <si>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</si>
  <si>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</si>
  <si>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</si>
  <si>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</si>
  <si>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</si>
  <si>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</si>
  <si>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</si>
  <si>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</si>
  <si>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</si>
  <si>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</si>
  <si>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</si>
  <si>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</si>
  <si>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</si>
  <si>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</si>
  <si>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</si>
  <si>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</si>
  <si>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</si>
  <si>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</si>
  <si>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</si>
  <si>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</si>
  <si>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</si>
  <si>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</si>
  <si>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</si>
  <si>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</si>
  <si>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</si>
  <si>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</si>
  <si>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</si>
  <si>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</si>
  <si>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</si>
  <si>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</si>
  <si>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</si>
  <si>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</si>
  <si>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</si>
  <si>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</si>
  <si>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</si>
  <si>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</si>
  <si>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</si>
  <si>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</si>
  <si>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</si>
  <si>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</si>
  <si>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</si>
  <si>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</si>
  <si>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</si>
  <si>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</si>
  <si>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</si>
  <si>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</si>
  <si>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</si>
  <si>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</si>
  <si>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</si>
  <si>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</si>
  <si>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</si>
  <si>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</si>
  <si>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</si>
  <si>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</si>
  <si>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</si>
  <si>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</si>
  <si>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</si>
  <si>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</si>
  <si>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</si>
  <si>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</si>
  <si>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</si>
  <si>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</si>
  <si>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</si>
  <si>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</si>
  <si>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</si>
  <si>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</si>
  <si>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</si>
  <si>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</si>
  <si>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</si>
  <si>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</si>
  <si>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</si>
  <si>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</si>
  <si>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</si>
  <si>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</si>
  <si>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</si>
  <si>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</si>
  <si>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</si>
  <si>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</si>
  <si>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</si>
  <si>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</si>
  <si>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</si>
  <si>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</si>
  <si>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</si>
  <si>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</si>
  <si>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</si>
  <si>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</si>
  <si>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</si>
  <si>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</si>
  <si>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</si>
  <si>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</si>
  <si>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</si>
  <si>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</si>
  <si>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</si>
  <si>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</si>
  <si>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</si>
  <si>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</si>
  <si>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</si>
  <si>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</si>
  <si>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</si>
  <si>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</si>
  <si>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</si>
  <si>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</si>
  <si>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</si>
  <si>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</si>
  <si>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</si>
  <si>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</si>
  <si>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</si>
  <si>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</si>
  <si>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</si>
  <si>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</si>
  <si>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</si>
  <si>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</si>
  <si>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</si>
  <si>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</si>
  <si>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</si>
  <si>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</si>
  <si>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</si>
  <si>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</si>
  <si>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</si>
  <si>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</si>
  <si>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</si>
  <si>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</si>
  <si>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</si>
  <si>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</si>
  <si>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</si>
  <si>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</si>
  <si>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</si>
  <si>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</si>
  <si>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</si>
  <si>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</si>
  <si>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</si>
  <si>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</si>
  <si>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</si>
  <si>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</si>
  <si>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</si>
  <si>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</si>
  <si>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</si>
  <si>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</si>
  <si>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</si>
  <si>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</si>
  <si>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</si>
  <si>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</si>
  <si>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</si>
  <si>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</si>
  <si>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</si>
  <si>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</si>
  <si>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</si>
  <si>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</si>
  <si>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</si>
  <si>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</si>
  <si>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</si>
  <si>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</si>
  <si>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</si>
  <si>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</si>
  <si>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</si>
  <si>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</si>
  <si>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</si>
  <si>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</si>
  <si>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</si>
  <si>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</si>
  <si>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</si>
  <si>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</si>
  <si>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</si>
  <si>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</si>
  <si>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</si>
  <si>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</si>
  <si>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</si>
  <si>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</si>
  <si>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</si>
  <si>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</si>
  <si>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</si>
  <si>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</si>
  <si>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</si>
  <si>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</si>
  <si>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</si>
  <si>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</si>
  <si>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</si>
  <si>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</si>
  <si>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</si>
  <si>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</si>
  <si>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</si>
  <si>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</si>
  <si>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</si>
  <si>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</si>
  <si>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</si>
  <si>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</si>
  <si>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</si>
  <si>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</si>
  <si>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</si>
  <si>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</si>
  <si>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</si>
  <si>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</si>
  <si>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</si>
  <si>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</si>
  <si>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</si>
  <si>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</si>
  <si>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</si>
  <si>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</si>
  <si>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</si>
  <si>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</si>
  <si>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</si>
  <si>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</si>
  <si>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</si>
  <si>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</si>
  <si>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</si>
  <si>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</si>
  <si>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</si>
  <si>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</si>
  <si>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</si>
  <si>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</si>
  <si>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</si>
  <si>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</si>
  <si>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</si>
  <si>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</si>
  <si>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</si>
  <si>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</si>
  <si>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</si>
  <si>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</si>
  <si>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</si>
  <si>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</si>
  <si>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</si>
  <si>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</si>
  <si>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</si>
  <si>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</si>
  <si>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</si>
  <si>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</si>
  <si>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</si>
  <si>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</si>
  <si>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</si>
  <si>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</si>
  <si>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</si>
  <si>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</si>
  <si>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</si>
  <si>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</si>
  <si>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</si>
  <si>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</si>
  <si>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</si>
  <si>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</si>
  <si>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</si>
  <si>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</si>
  <si>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</si>
  <si>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</si>
  <si>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</si>
  <si>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</si>
  <si>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</si>
  <si>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</si>
  <si>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</si>
  <si>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</si>
  <si>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</si>
  <si>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</si>
  <si>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</si>
  <si>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</si>
  <si>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</si>
  <si>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</si>
  <si>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</si>
  <si>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</si>
  <si>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</si>
  <si>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</si>
  <si>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</si>
  <si>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</si>
  <si>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</si>
  <si>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</si>
  <si>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</si>
  <si>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</si>
  <si>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</si>
  <si>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</si>
  <si>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</si>
  <si>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</si>
  <si>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</si>
  <si>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</si>
  <si>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</si>
  <si>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</si>
  <si>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</si>
  <si>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</si>
  <si>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</si>
  <si>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</si>
  <si>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</si>
  <si>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</si>
  <si>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</si>
  <si>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</si>
  <si>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</si>
  <si>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</si>
  <si>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</si>
  <si>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</si>
  <si>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</si>
  <si>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</si>
  <si>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</si>
  <si>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</si>
  <si>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</si>
  <si>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</si>
  <si>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</si>
  <si>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</si>
  <si>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</si>
  <si>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</si>
  <si>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</si>
  <si>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</si>
  <si>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</si>
  <si>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</si>
  <si>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</si>
  <si>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</si>
  <si>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</si>
  <si>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</si>
  <si>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</si>
  <si>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</si>
  <si>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</si>
  <si>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</si>
  <si>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</si>
  <si>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</si>
  <si>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</si>
  <si>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</si>
  <si>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</si>
  <si>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</si>
  <si>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</si>
  <si>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</si>
  <si>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</si>
  <si>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</si>
  <si>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</si>
  <si>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</si>
  <si>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</si>
  <si>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</si>
  <si>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</si>
  <si>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</si>
  <si>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</si>
  <si>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</si>
  <si>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</si>
  <si>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</si>
  <si>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</si>
  <si>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</si>
  <si>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</si>
  <si>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</si>
  <si>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</si>
  <si>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</si>
  <si>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</si>
  <si>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</si>
  <si>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</si>
  <si>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</si>
  <si>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</si>
  <si>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</si>
  <si>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</si>
  <si>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</si>
  <si>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</si>
  <si>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</si>
  <si>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</si>
  <si>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</si>
  <si>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</si>
  <si>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</si>
  <si>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</si>
  <si>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</si>
  <si>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</si>
  <si>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</si>
  <si>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</si>
  <si>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</si>
  <si>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</si>
  <si>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</si>
  <si>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</si>
  <si>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</si>
  <si>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</si>
  <si>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</si>
  <si>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</si>
  <si>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</si>
  <si>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</si>
  <si>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</si>
  <si>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</si>
  <si>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</si>
  <si>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</si>
  <si>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</si>
  <si>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</si>
  <si>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</si>
  <si>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</si>
  <si>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</si>
  <si>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</si>
  <si>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</si>
  <si>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</si>
  <si>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</si>
  <si>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</si>
  <si>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</si>
  <si>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</si>
  <si>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</si>
  <si>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</si>
  <si>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</si>
  <si>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</si>
  <si>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</si>
  <si>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</si>
  <si>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</si>
  <si>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</si>
  <si>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</si>
  <si>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</si>
  <si>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</si>
  <si>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</si>
  <si>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</si>
  <si>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</si>
  <si>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</si>
  <si>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</si>
  <si>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</si>
  <si>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</si>
  <si>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</si>
  <si>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</si>
  <si>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</si>
  <si>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</si>
  <si>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</si>
  <si>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</si>
  <si>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</si>
  <si>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</si>
  <si>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</si>
  <si>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</si>
  <si>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</si>
  <si>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</si>
  <si>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</si>
  <si>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</si>
  <si>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</si>
  <si>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</si>
  <si>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</si>
  <si>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</si>
  <si>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</si>
  <si>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</si>
  <si>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</si>
  <si>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</si>
  <si>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</si>
  <si>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</si>
  <si>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</si>
  <si>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</si>
  <si>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</si>
  <si>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</si>
  <si>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</si>
  <si>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</si>
  <si>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</si>
  <si>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</si>
  <si>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</si>
  <si>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</si>
  <si>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</si>
  <si>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</si>
  <si>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</si>
  <si>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</si>
  <si>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</si>
  <si>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</si>
  <si>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</si>
  <si>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</si>
  <si>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</si>
  <si>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</si>
  <si>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</si>
  <si>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</si>
  <si>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</si>
  <si>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</si>
  <si>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</si>
  <si>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</si>
  <si>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</si>
  <si>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</si>
  <si>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</si>
  <si>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</si>
  <si>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</si>
  <si>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</si>
  <si>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</si>
  <si>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</si>
  <si>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</si>
  <si>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</si>
  <si>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</si>
  <si>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</si>
  <si>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</si>
  <si>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</si>
  <si>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</si>
  <si>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</si>
  <si>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</si>
  <si>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</si>
  <si>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</si>
  <si>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</si>
  <si>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</si>
  <si>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</si>
  <si>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</si>
  <si>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</si>
  <si>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</si>
  <si>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</si>
  <si>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</si>
  <si>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</si>
  <si>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</si>
  <si>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</si>
  <si>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</si>
  <si>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</si>
  <si>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</si>
  <si>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</si>
  <si>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</si>
  <si>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</si>
  <si>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</si>
  <si>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</si>
  <si>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</si>
  <si>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</si>
  <si>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</si>
  <si>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</si>
  <si>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</si>
  <si>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</si>
  <si>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</si>
  <si>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</si>
  <si>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</si>
  <si>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</si>
  <si>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</si>
  <si>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</si>
  <si>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</si>
  <si>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</si>
  <si>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</si>
  <si>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</si>
  <si>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</si>
  <si>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</si>
  <si>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</si>
  <si>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</si>
  <si>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</si>
  <si>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</si>
  <si>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</si>
  <si>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</si>
  <si>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</si>
  <si>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</si>
  <si>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</si>
  <si>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</si>
  <si>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</si>
  <si>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</si>
  <si>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</si>
  <si>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</si>
  <si>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</si>
  <si>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</si>
  <si>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</si>
  <si>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</si>
  <si>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</si>
  <si>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</si>
  <si>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</si>
  <si>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</si>
  <si>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</si>
  <si>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</si>
  <si>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</si>
  <si>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</si>
  <si>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</si>
  <si>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</si>
  <si>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</si>
  <si>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</si>
  <si>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</si>
  <si>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</si>
  <si>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</si>
  <si>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</si>
  <si>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</si>
  <si>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</si>
  <si>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</si>
  <si>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</si>
  <si>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</si>
  <si>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</si>
  <si>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</si>
  <si>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</si>
  <si>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</si>
  <si>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</si>
  <si>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</si>
  <si>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</si>
  <si>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</si>
  <si>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</si>
  <si>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</si>
  <si>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</si>
  <si>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</si>
  <si>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</si>
  <si>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</si>
  <si>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</si>
  <si>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</si>
  <si>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</si>
  <si>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</si>
  <si>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</si>
  <si>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</si>
  <si>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</si>
  <si>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</si>
  <si>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</si>
  <si>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</si>
  <si>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</si>
  <si>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</si>
  <si>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</si>
  <si>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</si>
  <si>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</si>
  <si>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</si>
  <si>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</si>
  <si>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</si>
  <si>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</si>
  <si>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</si>
  <si>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</si>
  <si>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</si>
  <si>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</si>
  <si>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</si>
  <si>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</si>
  <si>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</si>
  <si>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</si>
  <si>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</si>
  <si>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</si>
  <si>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</si>
  <si>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</si>
  <si>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</si>
  <si>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</si>
  <si>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</si>
  <si>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</si>
  <si>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</si>
  <si>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</si>
  <si>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</si>
  <si>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</si>
  <si>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</si>
  <si>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</si>
  <si>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</si>
  <si>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</si>
  <si>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</si>
  <si>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</si>
  <si>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</si>
  <si>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</si>
  <si>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</si>
  <si>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</si>
  <si>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</si>
  <si>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</si>
  <si>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</si>
  <si>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</si>
  <si>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</si>
  <si>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</si>
  <si>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</si>
  <si>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</si>
  <si>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</si>
  <si>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</si>
  <si>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</si>
  <si>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</si>
  <si>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</si>
  <si>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</si>
  <si>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</si>
  <si>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</si>
  <si>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</si>
  <si>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</si>
  <si>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</si>
  <si>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</si>
  <si>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</si>
  <si>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</si>
  <si>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</si>
  <si>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</si>
  <si>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</si>
  <si>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</si>
  <si>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</si>
  <si>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</si>
  <si>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</si>
  <si>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</si>
  <si>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</si>
  <si>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</si>
  <si>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</si>
  <si>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</si>
  <si>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</si>
  <si>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</si>
  <si>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</si>
  <si>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</si>
  <si>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</si>
  <si>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</si>
  <si>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</si>
  <si>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</si>
  <si>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</si>
  <si>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</si>
  <si>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</si>
  <si>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</si>
  <si>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</si>
  <si>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</si>
  <si>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</si>
  <si>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</si>
  <si>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</si>
  <si>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</si>
  <si>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</si>
  <si>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</si>
  <si>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</si>
  <si>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</si>
  <si>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</si>
  <si>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</si>
  <si>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</si>
  <si>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</si>
  <si>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</si>
  <si>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</si>
  <si>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</si>
  <si>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</si>
  <si>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</si>
  <si>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</si>
  <si>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</si>
  <si>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</si>
  <si>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</si>
  <si>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</si>
  <si>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</si>
  <si>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</si>
  <si>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</si>
  <si>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</si>
  <si>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</si>
  <si>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</si>
  <si>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</si>
  <si>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</si>
  <si>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</si>
  <si>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</si>
  <si>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</si>
  <si>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</si>
  <si>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</si>
  <si>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</si>
  <si>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</si>
  <si>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</si>
  <si>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</si>
  <si>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</si>
  <si>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</si>
  <si>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</si>
  <si>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</si>
  <si>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</si>
  <si>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</si>
  <si>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</si>
  <si>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</si>
  <si>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</si>
  <si>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</si>
  <si>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</si>
  <si>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</si>
  <si>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</si>
  <si>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</si>
  <si>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</si>
  <si>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</si>
  <si>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</si>
  <si>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</si>
  <si>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</si>
  <si>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</si>
  <si>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</si>
  <si>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</si>
  <si>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</si>
  <si>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</si>
  <si>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</si>
  <si>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</si>
  <si>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</si>
  <si>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</si>
  <si>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</si>
  <si>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</si>
  <si>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</si>
  <si>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</si>
  <si>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</si>
  <si>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</si>
  <si>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</si>
  <si>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</si>
  <si>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</si>
  <si>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</si>
  <si>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</si>
  <si>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</si>
  <si>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</si>
  <si>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</si>
  <si>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</si>
  <si>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</si>
  <si>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</si>
  <si>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</si>
  <si>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</si>
  <si>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</si>
  <si>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</si>
  <si>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</si>
  <si>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</si>
  <si>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</si>
  <si>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</si>
  <si>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</si>
  <si>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</si>
  <si>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</si>
  <si>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</si>
  <si>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</si>
  <si>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</si>
  <si>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</si>
  <si>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</si>
  <si>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</si>
  <si>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</si>
  <si>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</si>
  <si>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</si>
  <si>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</si>
  <si>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</si>
  <si>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</si>
  <si>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</si>
  <si>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</si>
  <si>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</si>
  <si>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</si>
  <si>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</si>
  <si>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</si>
  <si>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</si>
  <si>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</si>
  <si>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</si>
  <si>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</si>
  <si>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</si>
  <si>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</si>
  <si>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</si>
  <si>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</si>
  <si>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</si>
  <si>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</si>
  <si>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</si>
  <si>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</si>
  <si>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</si>
  <si>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</si>
  <si>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</si>
  <si>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</si>
  <si>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</si>
  <si>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</si>
  <si>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</si>
  <si>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</si>
  <si>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</si>
  <si>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</si>
  <si>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</si>
  <si>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</si>
  <si>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</si>
  <si>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</si>
  <si>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</si>
  <si>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</si>
  <si>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</si>
  <si>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</si>
  <si>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</si>
  <si>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</si>
  <si>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</si>
  <si>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</si>
  <si>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</si>
  <si>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</si>
  <si>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</si>
  <si>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</si>
  <si>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</si>
  <si>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</si>
  <si>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</si>
  <si>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</si>
  <si>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</si>
  <si>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</si>
  <si>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</si>
  <si>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</si>
  <si>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</si>
  <si>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</si>
  <si>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</si>
  <si>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</si>
  <si>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</si>
  <si>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</si>
  <si>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</si>
  <si>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</si>
  <si>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</si>
  <si>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</si>
  <si>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</si>
  <si>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</si>
  <si>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</si>
  <si>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</si>
  <si>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</si>
  <si>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</si>
  <si>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</si>
  <si>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</si>
  <si>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</si>
  <si>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</si>
  <si>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</si>
  <si>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</si>
  <si>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</si>
  <si>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</si>
  <si>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</si>
  <si>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</si>
  <si>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</si>
  <si>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</si>
  <si>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</si>
  <si>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</si>
  <si>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</si>
  <si>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</si>
  <si>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</si>
  <si>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</si>
  <si>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</si>
  <si>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</si>
  <si>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</si>
  <si>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</si>
  <si>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</si>
  <si>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</si>
  <si>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</si>
  <si>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</si>
  <si>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</si>
  <si>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</si>
  <si>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</si>
  <si>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</si>
  <si>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</si>
  <si>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</si>
  <si>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</si>
  <si>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</si>
  <si>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</si>
  <si>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</si>
  <si>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</si>
  <si>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</si>
  <si>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</si>
  <si>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</si>
  <si>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</si>
  <si>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</si>
  <si>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</si>
  <si>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</si>
  <si>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</si>
  <si>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</si>
  <si>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</si>
  <si>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</si>
  <si>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</si>
  <si>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</si>
  <si>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</si>
  <si>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</si>
  <si>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</si>
  <si>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</si>
  <si>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</si>
  <si>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</si>
  <si>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</si>
  <si>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</si>
  <si>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</si>
  <si>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</si>
  <si>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</si>
  <si>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</si>
  <si>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</si>
  <si>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</si>
  <si>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</si>
  <si>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</si>
  <si>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</si>
  <si>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</si>
  <si>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</si>
  <si>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</si>
  <si>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</si>
  <si>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</si>
  <si>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</si>
  <si>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</si>
  <si>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</si>
  <si>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</si>
  <si>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</si>
  <si>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</si>
  <si>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</si>
  <si>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</si>
  <si>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</si>
  <si>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</si>
  <si>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</si>
  <si>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</si>
  <si>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</si>
  <si>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</si>
  <si>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</si>
  <si>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</si>
  <si>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</si>
  <si>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</si>
  <si>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</si>
  <si>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</si>
  <si>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</si>
  <si>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</si>
  <si>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</si>
  <si>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</si>
  <si>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</si>
  <si>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</si>
  <si>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</si>
  <si>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</si>
  <si>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</si>
  <si>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</si>
  <si>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</si>
  <si>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</si>
  <si>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</si>
  <si>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</si>
  <si>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</si>
  <si>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</si>
  <si>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</si>
  <si>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</si>
  <si>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</si>
  <si>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</si>
  <si>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</si>
  <si>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</si>
  <si>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</si>
  <si>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</si>
  <si>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</si>
  <si>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</si>
  <si>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</si>
  <si>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</si>
  <si>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</si>
  <si>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</si>
  <si>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</si>
  <si>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</si>
  <si>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</si>
  <si>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</si>
  <si>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</si>
  <si>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</si>
  <si>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</si>
  <si>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</si>
  <si>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</si>
  <si>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</si>
  <si>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</si>
  <si>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</si>
  <si>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</si>
  <si>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</si>
  <si>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</si>
  <si>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</si>
  <si>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</si>
  <si>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</si>
  <si>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</si>
  <si>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</si>
  <si>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</si>
  <si>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</si>
  <si>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</si>
  <si>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</si>
  <si>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</si>
  <si>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</si>
  <si>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</si>
  <si>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</si>
  <si>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</si>
  <si>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</si>
  <si>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</si>
  <si>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</si>
  <si>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</si>
  <si>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</si>
  <si>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</si>
  <si>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</si>
  <si>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</si>
  <si>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</si>
  <si>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</si>
  <si>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</si>
  <si>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</si>
  <si>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</si>
  <si>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</si>
  <si>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</si>
  <si>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</si>
  <si>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</si>
  <si>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</si>
  <si>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</si>
  <si>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</si>
  <si>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</si>
  <si>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</si>
  <si>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</si>
  <si>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</si>
  <si>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</si>
  <si>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</si>
  <si>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</si>
  <si>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</si>
  <si>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</si>
  <si>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</si>
  <si>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</si>
  <si>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</si>
  <si>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</si>
  <si>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</si>
  <si>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</si>
  <si>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</si>
  <si>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</si>
  <si>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</si>
  <si>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</si>
  <si>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</si>
  <si>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</si>
  <si>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</si>
  <si>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</si>
  <si>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</si>
  <si>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</si>
  <si>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</si>
  <si>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</si>
  <si>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</si>
  <si>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</si>
  <si>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</si>
  <si>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</si>
  <si>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</si>
  <si>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</si>
  <si>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</si>
  <si>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</si>
  <si>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</si>
  <si>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</si>
  <si>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</si>
  <si>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</si>
  <si>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</si>
  <si>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</si>
  <si>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</si>
  <si>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</si>
  <si>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</si>
  <si>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</si>
  <si>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</si>
  <si>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</si>
  <si>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</si>
  <si>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</si>
  <si>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</si>
  <si>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</si>
  <si>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</si>
  <si>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</si>
  <si>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</si>
  <si>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</si>
  <si>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</si>
  <si>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</si>
  <si>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</si>
  <si>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</si>
  <si>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</si>
  <si>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</si>
  <si>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</si>
  <si>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</si>
  <si>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</si>
  <si>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</si>
  <si>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</si>
  <si>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</si>
  <si>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</si>
  <si>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</si>
  <si>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</si>
  <si>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</si>
  <si>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</si>
  <si>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</si>
  <si>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</si>
  <si>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</si>
  <si>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</si>
  <si>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</si>
  <si>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</si>
  <si>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</si>
  <si>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</si>
  <si>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</si>
  <si>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</si>
  <si>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</si>
  <si>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</si>
  <si>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</si>
  <si>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</si>
  <si>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</si>
  <si>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</si>
  <si>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</si>
  <si>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</si>
  <si>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</si>
  <si>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</si>
  <si>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</si>
  <si>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</si>
  <si>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</si>
  <si>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</si>
  <si>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</si>
  <si>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</si>
  <si>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</si>
  <si>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</si>
  <si>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</si>
  <si>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</si>
  <si>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</si>
  <si>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</si>
  <si>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</si>
  <si>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</si>
  <si>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</si>
  <si>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</si>
  <si>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</si>
  <si>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</si>
  <si>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</si>
  <si>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</si>
  <si>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</si>
  <si>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</si>
  <si>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</si>
  <si>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</si>
  <si>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</si>
  <si>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</si>
  <si>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</si>
  <si>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</si>
  <si>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</si>
  <si>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</si>
  <si>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</si>
  <si>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</si>
  <si>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</si>
  <si>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</si>
  <si>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</si>
  <si>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</si>
  <si>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</si>
  <si>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</si>
  <si>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</si>
  <si>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</si>
  <si>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</si>
  <si>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</si>
  <si>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</si>
  <si>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</si>
  <si>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</si>
  <si>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</si>
  <si>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</si>
  <si>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</si>
  <si>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</si>
  <si>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</si>
  <si>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</si>
  <si>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</si>
  <si>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</si>
  <si>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</si>
  <si>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</si>
  <si>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</si>
  <si>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</si>
  <si>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</si>
  <si>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</si>
  <si>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</si>
  <si>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</si>
  <si>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</si>
  <si>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</si>
  <si>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</si>
  <si>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</si>
  <si>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</si>
  <si>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</si>
  <si>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</si>
  <si>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</si>
  <si>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</si>
  <si>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</si>
  <si>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</si>
  <si>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</si>
  <si>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</si>
  <si>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</si>
  <si>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</si>
  <si>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</si>
  <si>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</si>
  <si>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</si>
  <si>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</si>
  <si>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</si>
  <si>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</si>
  <si>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</si>
  <si>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</si>
  <si>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</si>
  <si>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</si>
  <si>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</si>
  <si>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</si>
  <si>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</si>
  <si>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</si>
  <si>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</si>
  <si>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</si>
  <si>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</si>
  <si>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</si>
  <si>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</si>
  <si>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</si>
  <si>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</si>
  <si>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</si>
  <si>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</si>
  <si>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</si>
  <si>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</si>
  <si>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</si>
  <si>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</si>
  <si>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</si>
  <si>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</si>
  <si>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</si>
  <si>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</si>
  <si>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</si>
  <si>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</si>
  <si>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</si>
  <si>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</si>
  <si>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</si>
  <si>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</si>
  <si>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</si>
  <si>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</si>
  <si>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</si>
  <si>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</si>
  <si>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</si>
  <si>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</si>
  <si>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</si>
  <si>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</si>
  <si>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</si>
  <si>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</si>
  <si>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</si>
  <si>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</si>
  <si>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</si>
  <si>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</si>
  <si>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</si>
  <si>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</si>
  <si>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</si>
  <si>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</si>
  <si>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</si>
  <si>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</si>
  <si>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</si>
  <si>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</si>
  <si>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</si>
  <si>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</si>
  <si>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</si>
  <si>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</si>
  <si>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</si>
  <si>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</si>
  <si>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</si>
  <si>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</si>
  <si>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</si>
  <si>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</si>
  <si>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</si>
  <si>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</si>
  <si>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</si>
  <si>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</si>
  <si>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</si>
  <si>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</si>
  <si>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</si>
  <si>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</si>
  <si>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</si>
  <si>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</si>
  <si>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</si>
  <si>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</si>
  <si>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</si>
  <si>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</si>
  <si>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</si>
  <si>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</si>
  <si>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</si>
  <si>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</si>
  <si>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</si>
  <si>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</si>
  <si>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</si>
  <si>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</si>
  <si>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</si>
  <si>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</si>
  <si>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</si>
  <si>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</si>
  <si>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</si>
  <si>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</si>
  <si>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</si>
  <si>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</si>
  <si>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</si>
  <si>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</si>
  <si>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</si>
  <si>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</si>
  <si>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</si>
  <si>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</si>
  <si>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</si>
  <si>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</si>
  <si>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</si>
  <si>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</si>
  <si>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</si>
  <si>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</si>
  <si>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</si>
  <si>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</si>
  <si>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</si>
  <si>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</si>
  <si>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</si>
  <si>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</si>
  <si>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</si>
  <si>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</si>
  <si>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</si>
  <si>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</si>
  <si>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</si>
  <si>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</si>
  <si>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</si>
  <si>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</si>
  <si>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</si>
  <si>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</si>
  <si>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</si>
  <si>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</si>
  <si>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</si>
  <si>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</si>
  <si>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</si>
  <si>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</si>
  <si>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</si>
  <si>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</si>
  <si>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</si>
  <si>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</si>
  <si>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</si>
  <si>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</si>
  <si>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</si>
  <si>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</si>
  <si>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</si>
  <si>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</si>
  <si>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</si>
  <si>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</si>
  <si>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</si>
  <si>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</si>
  <si>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</si>
  <si>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</si>
  <si>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</si>
  <si>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</si>
  <si>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</si>
  <si>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</si>
  <si>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</si>
  <si>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</si>
  <si>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</si>
  <si>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</si>
  <si>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</si>
  <si>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</si>
  <si>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</si>
  <si>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</si>
  <si>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</si>
  <si>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</si>
  <si>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</si>
  <si>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</si>
  <si>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</si>
  <si>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</si>
  <si>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</si>
  <si>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</si>
  <si>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</si>
  <si>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</si>
  <si>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</si>
  <si>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</si>
  <si>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</si>
  <si>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</si>
  <si>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</si>
  <si>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</si>
  <si>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</si>
  <si>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</si>
  <si>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</si>
  <si>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</si>
  <si>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</si>
  <si>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</si>
  <si>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</si>
  <si>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</si>
  <si>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</si>
  <si>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</si>
  <si>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</si>
  <si>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</si>
  <si>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</si>
  <si>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</si>
  <si>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</si>
  <si>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</si>
  <si>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</si>
  <si>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</si>
  <si>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</si>
  <si>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</si>
  <si>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</si>
  <si>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</si>
  <si>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</si>
  <si>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</si>
  <si>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</si>
  <si>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</si>
  <si>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</si>
  <si>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</si>
  <si>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</si>
  <si>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</si>
  <si>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</si>
  <si>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</si>
  <si>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</si>
  <si>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</si>
  <si>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</si>
  <si>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</si>
  <si>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</si>
  <si>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</si>
  <si>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</si>
  <si>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</si>
  <si>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</si>
  <si>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</si>
  <si>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</si>
  <si>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</si>
  <si>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</si>
  <si>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</si>
  <si>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</si>
  <si>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</si>
  <si>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</si>
  <si>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</si>
  <si>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</si>
  <si>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</si>
  <si>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</si>
  <si>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</si>
  <si>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</si>
  <si>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</si>
  <si>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</si>
  <si>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</si>
  <si>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</si>
  <si>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</si>
  <si>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</si>
  <si>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</si>
  <si>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</si>
  <si>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</si>
  <si>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</si>
  <si>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</si>
  <si>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</si>
  <si>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</si>
  <si>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</si>
  <si>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</si>
  <si>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</si>
  <si>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</si>
  <si>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</si>
  <si>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</si>
  <si>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</si>
  <si>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</si>
  <si>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</si>
  <si>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</si>
  <si>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</si>
  <si>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</si>
  <si>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</si>
  <si>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</si>
  <si>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</si>
  <si>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</si>
  <si>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</si>
  <si>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</si>
  <si>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</si>
  <si>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</si>
  <si>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</si>
  <si>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</si>
  <si>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</si>
  <si>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</si>
  <si>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</si>
  <si>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</si>
  <si>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</si>
  <si>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</si>
  <si>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</si>
  <si>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</si>
  <si>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</si>
  <si>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</si>
  <si>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</si>
  <si>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</si>
  <si>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</si>
  <si>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</si>
  <si>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</si>
  <si>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</si>
  <si>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</si>
  <si>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</si>
  <si>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</si>
  <si>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</si>
  <si>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</si>
  <si>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</si>
  <si>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</si>
  <si>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</si>
  <si>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</si>
  <si>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</si>
  <si>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</si>
  <si>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</si>
  <si>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</si>
  <si>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</si>
  <si>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</si>
  <si>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</si>
  <si>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</si>
  <si>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</si>
  <si>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</si>
  <si>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</si>
  <si>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</si>
  <si>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</si>
  <si>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</si>
  <si>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</si>
  <si>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</si>
  <si>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</si>
  <si>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</si>
  <si>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</si>
  <si>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</si>
  <si>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</si>
  <si>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</si>
  <si>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</si>
  <si>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</si>
  <si>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</si>
  <si>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</si>
  <si>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</si>
  <si>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</si>
  <si>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</si>
  <si>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</si>
  <si>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</si>
  <si>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</si>
  <si>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</si>
  <si>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</si>
  <si>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</si>
  <si>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</si>
  <si>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</si>
  <si>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</si>
  <si>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</si>
  <si>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</si>
  <si>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</si>
  <si>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</si>
  <si>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</si>
  <si>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</si>
  <si>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</si>
  <si>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</si>
  <si>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</si>
  <si>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</si>
  <si>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</si>
  <si>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</si>
  <si>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</si>
  <si>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</si>
  <si>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</si>
  <si>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</si>
  <si>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</si>
  <si>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</si>
  <si>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</si>
  <si>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</si>
  <si>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</si>
  <si>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</si>
  <si>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</si>
  <si>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</si>
  <si>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</si>
  <si>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</si>
  <si>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</si>
  <si>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</si>
  <si>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</si>
  <si>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</si>
  <si>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</si>
  <si>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</si>
  <si>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</si>
  <si>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</si>
  <si>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</si>
  <si>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</si>
  <si>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</si>
  <si>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</si>
  <si>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</si>
  <si>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</si>
  <si>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</si>
  <si>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</si>
  <si>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</si>
  <si>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</si>
  <si>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</si>
  <si>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</si>
  <si>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</si>
  <si>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</si>
  <si>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</si>
  <si>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</si>
  <si>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</si>
  <si>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</si>
  <si>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</si>
  <si>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</si>
  <si>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</si>
  <si>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</si>
  <si>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</si>
  <si>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</si>
  <si>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</si>
  <si>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</si>
  <si>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</si>
  <si>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</si>
  <si>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</si>
  <si>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</si>
  <si>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</si>
  <si>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</si>
  <si>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</si>
  <si>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</si>
  <si>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</si>
  <si>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</si>
  <si>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</si>
  <si>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</si>
  <si>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</si>
  <si>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</si>
  <si>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</si>
  <si>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</si>
  <si>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</si>
  <si>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</si>
  <si>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</si>
  <si>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</si>
  <si>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</si>
  <si>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</si>
  <si>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</si>
  <si>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</si>
  <si>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</si>
  <si>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</si>
  <si>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</si>
  <si>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</si>
  <si>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</si>
  <si>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</si>
  <si>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</si>
  <si>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</si>
  <si>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</si>
  <si>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</si>
  <si>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</si>
  <si>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</si>
  <si>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</si>
  <si>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</si>
  <si>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</si>
  <si>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</si>
  <si>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</si>
  <si>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</si>
  <si>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</si>
  <si>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</si>
  <si>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</si>
  <si>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</si>
  <si>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</si>
  <si>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</si>
  <si>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</si>
  <si>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</si>
  <si>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</si>
  <si>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</si>
  <si>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</si>
  <si>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</si>
  <si>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</si>
  <si>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</si>
  <si>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</si>
  <si>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</si>
  <si>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</si>
  <si>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</si>
  <si>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</si>
  <si>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</si>
  <si>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</si>
  <si>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</si>
  <si>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</si>
  <si>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</si>
  <si>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</si>
  <si>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</si>
  <si>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</si>
  <si>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</si>
  <si>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</si>
  <si>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</si>
  <si>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</si>
  <si>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</si>
  <si>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</si>
  <si>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</si>
  <si>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</si>
  <si>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</si>
  <si>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</si>
  <si>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</si>
  <si>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</si>
  <si>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</si>
  <si>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</si>
  <si>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</si>
  <si>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</si>
  <si>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</si>
  <si>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</si>
  <si>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</si>
  <si>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</si>
  <si>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</si>
  <si>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</si>
  <si>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</si>
  <si>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</si>
  <si>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</si>
  <si>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</si>
  <si>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</si>
  <si>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</si>
  <si>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</si>
  <si>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</si>
  <si>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</si>
  <si>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</si>
  <si>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</si>
  <si>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</si>
  <si>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</si>
  <si>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</si>
  <si>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</si>
  <si>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</si>
  <si>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</si>
  <si>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</si>
  <si>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</si>
  <si>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</si>
  <si>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</si>
  <si>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</si>
  <si>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</si>
  <si>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</si>
  <si>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</si>
  <si>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</si>
  <si>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</si>
  <si>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</si>
  <si>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</si>
  <si>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</si>
  <si>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</si>
  <si>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</si>
  <si>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</si>
  <si>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</si>
  <si>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</si>
  <si>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</si>
  <si>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</si>
  <si>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</si>
  <si>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</si>
  <si>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</si>
  <si>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</si>
  <si>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</si>
  <si>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</si>
  <si>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</si>
  <si>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</si>
  <si>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</si>
  <si>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</si>
  <si>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</si>
  <si>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</si>
  <si>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</si>
  <si>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</si>
  <si>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</si>
  <si>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</si>
  <si>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</si>
  <si>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</si>
  <si>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</si>
  <si>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</si>
  <si>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</si>
  <si>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</si>
  <si>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</si>
  <si>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</si>
  <si>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</si>
  <si>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</si>
  <si>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</si>
  <si>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</si>
  <si>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</si>
  <si>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</si>
  <si>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</si>
  <si>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</si>
  <si>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</si>
  <si>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</si>
  <si>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</si>
  <si>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</si>
  <si>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</si>
  <si>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</si>
  <si>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</si>
  <si>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</si>
  <si>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</si>
  <si>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</si>
  <si>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</si>
  <si>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</si>
  <si>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</si>
  <si>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</si>
  <si>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</si>
  <si>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</si>
  <si>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</si>
  <si>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</si>
  <si>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</si>
  <si>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</si>
  <si>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</si>
  <si>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</si>
  <si>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</si>
  <si>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</si>
  <si>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</si>
  <si>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</si>
  <si>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</si>
  <si>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</si>
  <si>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</si>
  <si>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</si>
  <si>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</si>
  <si>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</si>
  <si>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</si>
  <si>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</si>
  <si>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</si>
  <si>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</si>
  <si>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</si>
  <si>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</si>
  <si>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</si>
  <si>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</si>
  <si>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</si>
  <si>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</si>
  <si>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</si>
  <si>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</si>
  <si>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</si>
  <si>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</si>
  <si>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</si>
  <si>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</si>
  <si>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</si>
  <si>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</si>
  <si>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</si>
  <si>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</si>
  <si>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</si>
  <si>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</si>
  <si>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</si>
  <si>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</si>
  <si>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</si>
  <si>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</si>
  <si>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</si>
  <si>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</si>
  <si>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</si>
  <si>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</si>
  <si>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</si>
  <si>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</si>
  <si>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</si>
  <si>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</si>
  <si>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</si>
  <si>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</si>
  <si>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</si>
  <si>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</si>
  <si>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</si>
  <si>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</si>
  <si>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</si>
  <si>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</si>
  <si>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</si>
  <si>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</si>
  <si>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</si>
  <si>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</si>
  <si>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</si>
  <si>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</si>
  <si>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</si>
  <si>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</si>
  <si>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</si>
  <si>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</si>
  <si>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</si>
  <si>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</si>
  <si>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</si>
  <si>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</si>
  <si>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</si>
  <si>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</si>
  <si>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</si>
  <si>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</si>
  <si>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</si>
  <si>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</si>
  <si>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</si>
  <si>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</si>
  <si>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</si>
  <si>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</si>
  <si>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</si>
  <si>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</si>
  <si>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</si>
  <si>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</si>
  <si>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</si>
  <si>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</si>
  <si>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</si>
  <si>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</si>
  <si>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</si>
  <si>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</si>
  <si>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</si>
  <si>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</si>
  <si>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</si>
  <si>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</si>
  <si>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</si>
  <si>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</si>
  <si>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</si>
  <si>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</si>
  <si>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</si>
  <si>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</si>
  <si>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</si>
  <si>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</si>
  <si>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</si>
  <si>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</si>
  <si>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</si>
  <si>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</si>
  <si>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</si>
  <si>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</si>
  <si>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</si>
  <si>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</si>
  <si>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</si>
  <si>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</si>
  <si>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</si>
  <si>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</si>
  <si>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</si>
  <si>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</si>
  <si>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</si>
  <si>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</si>
  <si>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</si>
  <si>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</si>
  <si>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</si>
  <si>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</si>
  <si>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</si>
  <si>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</si>
  <si>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</si>
  <si>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</si>
  <si>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</si>
  <si>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</si>
  <si>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</si>
  <si>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</si>
  <si>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</si>
  <si>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</si>
  <si>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</si>
  <si>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</si>
  <si>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</si>
  <si>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</si>
  <si>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</si>
  <si>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</si>
  <si>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</si>
  <si>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</si>
  <si>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</si>
  <si>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</si>
  <si>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</si>
  <si>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</si>
  <si>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</si>
  <si>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</si>
  <si>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</si>
  <si>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</si>
  <si>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</si>
  <si>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</si>
  <si>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</si>
  <si>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</si>
  <si>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</si>
  <si>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</si>
  <si>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</si>
  <si>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</si>
  <si>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</si>
  <si>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</si>
  <si>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</si>
  <si>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</si>
  <si>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</si>
  <si>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</si>
  <si>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</si>
  <si>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</si>
  <si>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</si>
  <si>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</si>
  <si>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</si>
  <si>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</si>
  <si>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</si>
  <si>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</si>
  <si>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</si>
  <si>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</si>
  <si>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</si>
  <si>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</si>
  <si>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</si>
  <si>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</si>
  <si>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</si>
  <si>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</si>
  <si>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</si>
  <si>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</si>
  <si>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</si>
  <si>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</si>
  <si>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</si>
  <si>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</si>
  <si>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</si>
  <si>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</si>
  <si>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</si>
  <si>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</si>
  <si>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</si>
  <si>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</si>
  <si>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</si>
  <si>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</si>
  <si>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</si>
  <si>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</si>
  <si>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</si>
  <si>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</si>
  <si>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</si>
  <si>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</si>
  <si>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</si>
  <si>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</si>
  <si>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</si>
  <si>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</si>
  <si>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</si>
  <si>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</si>
  <si>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</si>
  <si>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</si>
  <si>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</si>
  <si>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</si>
  <si>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</si>
  <si>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</si>
  <si>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</si>
  <si>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</si>
  <si>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</si>
  <si>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</si>
  <si>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</si>
  <si>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</si>
  <si>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</si>
  <si>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</si>
  <si>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</si>
  <si>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</si>
  <si>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</si>
  <si>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</si>
  <si>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</si>
  <si>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</si>
  <si>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</si>
  <si>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</si>
  <si>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</si>
  <si>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</si>
  <si>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</si>
  <si>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</si>
  <si>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</si>
  <si>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</si>
  <si>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</si>
  <si>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</si>
  <si>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</si>
  <si>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</si>
  <si>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</si>
  <si>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</si>
  <si>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</si>
  <si>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</si>
  <si>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</si>
  <si>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</si>
  <si>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</si>
  <si>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</si>
  <si>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</si>
  <si>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</si>
  <si>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</si>
  <si>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</si>
  <si>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</si>
  <si>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</si>
  <si>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</si>
  <si>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</si>
  <si>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</si>
  <si>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</si>
  <si>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</si>
  <si>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</si>
  <si>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</si>
  <si>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</si>
  <si>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</si>
  <si>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</si>
  <si>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</si>
  <si>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</si>
  <si>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</si>
  <si>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</si>
  <si>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</si>
  <si>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</si>
  <si>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</si>
  <si>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</si>
  <si>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</si>
  <si>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</si>
  <si>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</si>
  <si>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</si>
  <si>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</si>
  <si>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</si>
  <si>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</si>
  <si>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</si>
  <si>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</si>
  <si>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</si>
  <si>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</si>
  <si>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</si>
  <si>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</si>
  <si>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</si>
  <si>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</si>
  <si>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</si>
  <si>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</si>
  <si>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</si>
  <si>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</si>
  <si>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</si>
  <si>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</si>
  <si>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</si>
  <si>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</si>
  <si>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</si>
  <si>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</si>
  <si>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</si>
  <si>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</si>
  <si>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</si>
  <si>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</si>
  <si>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</si>
  <si>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</si>
  <si>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</si>
  <si>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</si>
  <si>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</si>
  <si>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</si>
  <si>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</si>
  <si>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</si>
  <si>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</si>
  <si>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</si>
  <si>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</si>
  <si>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</si>
  <si>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</si>
  <si>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</si>
  <si>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</si>
  <si>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</si>
  <si>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</si>
  <si>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</si>
  <si>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</si>
  <si>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</si>
  <si>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</si>
  <si>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</si>
  <si>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</si>
  <si>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</si>
  <si>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</si>
  <si>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</si>
  <si>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</si>
  <si>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</si>
  <si>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</si>
  <si>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</si>
  <si>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</si>
  <si>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</si>
  <si>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</si>
  <si>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</si>
  <si>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</si>
  <si>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</si>
  <si>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</si>
  <si>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</si>
  <si>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</si>
  <si>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</si>
  <si>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</si>
  <si>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</si>
  <si>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</si>
  <si>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</si>
  <si>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</si>
  <si>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</si>
  <si>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</si>
  <si>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</si>
  <si>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</si>
  <si>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</si>
  <si>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</si>
  <si>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</si>
  <si>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</si>
  <si>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</si>
  <si>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</si>
  <si>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</si>
  <si>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</si>
  <si>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</si>
  <si>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</si>
  <si>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</si>
  <si>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</si>
  <si>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</si>
  <si>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</si>
  <si>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</si>
  <si>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</si>
  <si>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</si>
  <si>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</si>
  <si>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</si>
  <si>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</si>
  <si>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</si>
  <si>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</si>
  <si>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</si>
  <si>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</si>
  <si>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</si>
  <si>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</si>
  <si>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</si>
  <si>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</si>
  <si>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</si>
  <si>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</si>
  <si>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</si>
  <si>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</si>
  <si>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</si>
  <si>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</si>
  <si>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</si>
  <si>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</si>
  <si>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</si>
  <si>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</si>
  <si>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</si>
  <si>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</si>
  <si>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</si>
  <si>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</si>
  <si>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</si>
  <si>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</si>
  <si>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</si>
  <si>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</si>
  <si>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</si>
  <si>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</si>
  <si>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</si>
  <si>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</si>
  <si>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</si>
  <si>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</si>
  <si>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</si>
  <si>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</si>
  <si>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</si>
  <si>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</si>
  <si>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</si>
  <si>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</si>
  <si>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</si>
  <si>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</si>
  <si>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</si>
  <si>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</si>
  <si>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</si>
  <si>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</si>
  <si>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</si>
  <si>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</si>
  <si>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</si>
  <si>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</si>
  <si>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</si>
  <si>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</si>
  <si>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</si>
  <si>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</si>
  <si>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</si>
  <si>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</si>
  <si>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</si>
  <si>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</si>
  <si>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</si>
  <si>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</si>
  <si>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</si>
  <si>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</si>
  <si>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</si>
  <si>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</si>
  <si>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</si>
  <si>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</si>
  <si>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</si>
  <si>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</si>
  <si>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</si>
  <si>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</si>
  <si>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</si>
  <si>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</si>
  <si>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</si>
  <si>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</si>
  <si>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</si>
  <si>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</si>
  <si>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</si>
  <si>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</si>
  <si>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</si>
  <si>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</si>
  <si>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</si>
  <si>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</si>
  <si>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</si>
  <si>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</si>
  <si>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</si>
  <si>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</si>
  <si>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</si>
  <si>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</si>
  <si>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</si>
  <si>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</si>
  <si>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</si>
  <si>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</si>
  <si>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</si>
  <si>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</si>
  <si>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</si>
  <si>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</si>
  <si>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</si>
  <si>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</si>
  <si>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</si>
  <si>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</si>
  <si>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</si>
  <si>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</si>
  <si>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</si>
  <si>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</si>
  <si>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</si>
  <si>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</si>
  <si>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</si>
  <si>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</si>
  <si>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</si>
  <si>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</si>
  <si>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</si>
  <si>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</si>
  <si>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</si>
  <si>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</si>
  <si>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</si>
  <si>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</si>
  <si>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</si>
  <si>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</si>
  <si>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</si>
  <si>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</si>
  <si>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</si>
  <si>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</si>
  <si>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</si>
  <si>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</si>
  <si>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</si>
  <si>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</si>
  <si>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</si>
  <si>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</si>
  <si>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</si>
  <si>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</si>
  <si>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</si>
  <si>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</si>
  <si>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</si>
  <si>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</si>
  <si>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</si>
  <si>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</si>
  <si>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</si>
  <si>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</si>
  <si>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</si>
  <si>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</si>
  <si>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</si>
  <si>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</si>
  <si>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</si>
  <si>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</si>
  <si>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</si>
  <si>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</si>
  <si>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</si>
  <si>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</si>
  <si>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</si>
  <si>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</si>
  <si>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</si>
  <si>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</si>
  <si>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</si>
  <si>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</si>
  <si>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</si>
  <si>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</si>
  <si>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</si>
  <si>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</si>
  <si>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</si>
  <si>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</si>
  <si>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</si>
  <si>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</si>
  <si>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</si>
  <si>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</si>
  <si>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</si>
  <si>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</si>
  <si>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</si>
  <si>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</si>
  <si>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</si>
  <si>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</si>
  <si>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</si>
  <si>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</si>
  <si>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</si>
  <si>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</si>
  <si>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</si>
  <si>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</si>
  <si>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</si>
  <si>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</si>
  <si>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</si>
  <si>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</si>
  <si>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</si>
  <si>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</si>
  <si>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</si>
  <si>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</si>
  <si>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</si>
  <si>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</si>
  <si>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</si>
  <si>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</si>
  <si>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</si>
  <si>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</si>
  <si>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</si>
  <si>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</si>
  <si>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</si>
  <si>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</si>
  <si>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</si>
  <si>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</si>
  <si>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</si>
  <si>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</si>
  <si>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</si>
  <si>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</si>
  <si>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</si>
  <si>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</si>
  <si>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</si>
  <si>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</si>
  <si>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</si>
  <si>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</si>
  <si>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</si>
  <si>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</si>
  <si>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</si>
  <si>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</si>
  <si>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</si>
  <si>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</si>
  <si>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</si>
  <si>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</si>
  <si>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</si>
  <si>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</si>
  <si>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</si>
  <si>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</si>
  <si>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</si>
  <si>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</si>
  <si>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</si>
  <si>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</si>
  <si>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</si>
  <si>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</si>
  <si>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</si>
  <si>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</si>
  <si>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</si>
  <si>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</si>
  <si>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</si>
  <si>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</si>
  <si>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</si>
  <si>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</si>
  <si>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</si>
  <si>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</si>
  <si>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</si>
  <si>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</si>
  <si>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</si>
  <si>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</si>
  <si>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</si>
  <si>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</si>
  <si>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</si>
  <si>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</si>
  <si>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</si>
  <si>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</si>
  <si>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</si>
  <si>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</si>
  <si>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</si>
  <si>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</si>
  <si>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</si>
  <si>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</si>
  <si>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</si>
  <si>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</si>
  <si>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</si>
  <si>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</si>
  <si>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</si>
  <si>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</si>
  <si>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</si>
  <si>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</si>
  <si>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</si>
  <si>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</si>
  <si>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</si>
  <si>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</si>
  <si>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</si>
  <si>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</si>
  <si>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</si>
  <si>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</si>
  <si>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</si>
  <si>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</si>
  <si>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</si>
  <si>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</si>
  <si>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</si>
  <si>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</si>
  <si>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</si>
  <si>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</si>
  <si>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</si>
  <si>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</si>
  <si>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</si>
  <si>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</si>
  <si>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</si>
  <si>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</si>
  <si>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</si>
  <si>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</si>
  <si>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</si>
  <si>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</si>
  <si>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</si>
  <si>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</si>
  <si>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</si>
  <si>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</si>
  <si>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</si>
  <si>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</si>
  <si>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</si>
  <si>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</si>
  <si>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</si>
  <si>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</si>
  <si>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</si>
  <si>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</si>
  <si>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</si>
  <si>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</si>
  <si>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</si>
  <si>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</si>
  <si>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</si>
  <si>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</si>
  <si>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</si>
  <si>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</si>
  <si>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</si>
  <si>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</si>
  <si>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</si>
  <si>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</si>
  <si>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</si>
  <si>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</si>
  <si>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</si>
  <si>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</si>
  <si>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</si>
  <si>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</si>
  <si>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</si>
  <si>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</si>
  <si>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</si>
  <si>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</si>
  <si>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</si>
  <si>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</si>
  <si>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</si>
  <si>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</si>
  <si>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</si>
  <si>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</si>
  <si>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</si>
  <si>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</si>
  <si>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</si>
  <si>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</si>
  <si>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</si>
  <si>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</si>
  <si>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</si>
  <si>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</si>
  <si>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</si>
  <si>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</si>
  <si>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</si>
  <si>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</si>
  <si>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</si>
  <si>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</si>
  <si>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</si>
  <si>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</si>
  <si>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</si>
  <si>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</si>
  <si>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</si>
  <si>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</si>
  <si>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</si>
  <si>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</si>
  <si>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</si>
  <si>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</si>
  <si>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</si>
  <si>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</si>
  <si>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</si>
  <si>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</si>
  <si>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</si>
  <si>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</si>
  <si>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</si>
  <si>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</si>
  <si>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</si>
  <si>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</si>
  <si>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</si>
  <si>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</si>
  <si>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</si>
  <si>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</si>
  <si>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</si>
  <si>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</si>
  <si>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</si>
  <si>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</si>
  <si>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</si>
  <si>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</si>
  <si>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</si>
  <si>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</si>
  <si>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</si>
  <si>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</si>
  <si>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</si>
  <si>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</si>
  <si>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</si>
  <si>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</si>
  <si>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</si>
  <si>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</si>
  <si>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</si>
  <si>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</si>
  <si>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</si>
  <si>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</si>
  <si>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</si>
  <si>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</si>
  <si>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</si>
  <si>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</si>
  <si>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</si>
  <si>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</si>
  <si>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</si>
  <si>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</si>
  <si>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</si>
  <si>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</si>
  <si>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</si>
  <si>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</si>
  <si>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</si>
  <si>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</si>
  <si>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</si>
  <si>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</si>
  <si>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</si>
  <si>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</si>
  <si>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</si>
  <si>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</si>
  <si>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</si>
  <si>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</si>
  <si>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</si>
  <si>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</si>
  <si>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</si>
  <si>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</si>
  <si>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</si>
  <si>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</si>
  <si>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</si>
  <si>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</si>
  <si>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</si>
  <si>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</si>
  <si>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</si>
  <si>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</si>
  <si>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</si>
  <si>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</si>
  <si>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</si>
  <si>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</si>
  <si>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</si>
  <si>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</si>
  <si>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</si>
  <si>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</si>
  <si>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</si>
  <si>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</si>
  <si>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</si>
  <si>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</si>
  <si>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</si>
  <si>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</si>
  <si>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</si>
  <si>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</si>
  <si>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</si>
  <si>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</si>
  <si>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</si>
  <si>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</si>
  <si>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</si>
  <si>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</si>
  <si>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</si>
  <si>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</si>
  <si>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</si>
  <si>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</si>
  <si>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</si>
  <si>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</si>
  <si>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</si>
  <si>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</si>
  <si>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</si>
  <si>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</si>
  <si>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</si>
  <si>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</si>
  <si>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</si>
  <si>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</si>
  <si>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</si>
  <si>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</si>
  <si>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</si>
  <si>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</si>
  <si>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</si>
  <si>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</si>
  <si>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</si>
  <si>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</si>
  <si>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</si>
  <si>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</si>
  <si>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</si>
  <si>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</si>
  <si>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</si>
  <si>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</si>
  <si>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</si>
  <si>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</si>
  <si>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</si>
  <si>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</si>
  <si>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</si>
  <si>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</si>
  <si>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</si>
  <si>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</si>
  <si>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</si>
  <si>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</si>
  <si>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</si>
  <si>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</si>
  <si>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</si>
  <si>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</si>
  <si>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</si>
  <si>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</si>
  <si>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</si>
  <si>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</si>
  <si>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</si>
  <si>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</si>
  <si>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</si>
  <si>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</si>
  <si>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</si>
  <si>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</si>
  <si>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</si>
  <si>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</si>
  <si>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</si>
  <si>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</si>
  <si>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</si>
  <si>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</si>
  <si>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</si>
  <si>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</si>
  <si>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</si>
  <si>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</si>
  <si>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</si>
  <si>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</si>
  <si>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</si>
  <si>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</si>
  <si>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</si>
  <si>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</si>
  <si>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</si>
  <si>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</si>
  <si>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</si>
  <si>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</si>
  <si>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</si>
  <si>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</si>
  <si>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</si>
  <si>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</si>
  <si>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</si>
  <si>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</si>
  <si>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</si>
  <si>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</si>
  <si>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</si>
  <si>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</si>
  <si>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</si>
  <si>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</si>
  <si>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</si>
  <si>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</si>
  <si>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</si>
  <si>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</si>
  <si>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</si>
  <si>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</si>
  <si>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</si>
  <si>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</si>
  <si>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</si>
  <si>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</si>
  <si>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</si>
  <si>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</si>
  <si>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</si>
  <si>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</si>
  <si>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</si>
  <si>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</si>
  <si>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</si>
  <si>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</si>
  <si>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</si>
  <si>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</si>
  <si>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</si>
  <si>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</si>
  <si>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</si>
  <si>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</si>
  <si>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</si>
  <si>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</si>
  <si>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</si>
  <si>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</si>
  <si>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</si>
  <si>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</si>
  <si>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</si>
  <si>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</si>
  <si>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</si>
  <si>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</si>
  <si>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</si>
  <si>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</si>
  <si>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</si>
  <si>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</si>
  <si>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</si>
  <si>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</si>
  <si>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</si>
  <si>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</si>
  <si>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</si>
  <si>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</si>
  <si>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</si>
  <si>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</si>
  <si>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</si>
  <si>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</si>
  <si>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</si>
  <si>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</si>
  <si>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</si>
  <si>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</si>
  <si>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</si>
  <si>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</si>
  <si>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</si>
  <si>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</si>
  <si>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</si>
  <si>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</si>
  <si>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</si>
  <si>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</si>
  <si>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</si>
  <si>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</si>
  <si>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</si>
  <si>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</si>
  <si>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</si>
  <si>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</si>
  <si>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</si>
  <si>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</si>
  <si>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</si>
  <si>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</si>
  <si>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</si>
  <si>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</si>
  <si>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</si>
  <si>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</si>
  <si>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</si>
  <si>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</si>
  <si>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</si>
  <si>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</si>
  <si>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</si>
  <si>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</si>
  <si>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</si>
  <si>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</si>
  <si>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</si>
  <si>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</si>
  <si>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</si>
  <si>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</si>
  <si>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</si>
  <si>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</si>
  <si>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</si>
  <si>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</si>
  <si>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</si>
  <si>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</si>
  <si>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</si>
  <si>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</si>
  <si>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</si>
  <si>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</si>
  <si>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</si>
  <si>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</si>
  <si>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</si>
  <si>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</si>
  <si>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</si>
  <si>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</si>
  <si>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</si>
  <si>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</si>
  <si>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</si>
  <si>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</si>
  <si>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</si>
  <si>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</si>
  <si>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</si>
  <si>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</si>
  <si>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</si>
  <si>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</si>
  <si>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</si>
  <si>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</si>
  <si>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</si>
  <si>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</si>
  <si>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</si>
  <si>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</si>
  <si>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</si>
  <si>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</si>
  <si>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</si>
  <si>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</si>
  <si>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</si>
  <si>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</si>
  <si>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</si>
  <si>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</si>
  <si>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</si>
  <si>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</si>
  <si>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</si>
  <si>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</si>
  <si>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</si>
  <si>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</si>
  <si>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</si>
  <si>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</si>
  <si>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</si>
  <si>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</si>
  <si>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</si>
  <si>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</si>
  <si>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</si>
  <si>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</si>
  <si>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</si>
  <si>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</si>
  <si>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</si>
  <si>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</si>
  <si>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</si>
  <si>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</si>
  <si>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</si>
  <si>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</si>
  <si>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</si>
  <si>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</si>
  <si>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</si>
  <si>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</si>
  <si>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</si>
  <si>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</si>
  <si>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</si>
  <si>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</si>
  <si>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</si>
  <si>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</si>
  <si>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</si>
  <si>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</si>
  <si>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</si>
  <si>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</si>
  <si>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</si>
  <si>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</si>
  <si>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</si>
  <si>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</si>
  <si>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</si>
  <si>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</si>
  <si>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</si>
  <si>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</si>
  <si>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</si>
  <si>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</si>
  <si>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</si>
  <si>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</si>
  <si>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</si>
  <si>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</si>
  <si>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</si>
  <si>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</si>
  <si>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</si>
  <si>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</si>
  <si>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</si>
  <si>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</si>
  <si>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</si>
  <si>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</si>
  <si>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</si>
  <si>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</si>
  <si>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</si>
  <si>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</si>
  <si>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</si>
  <si>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</si>
  <si>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</si>
  <si>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</si>
  <si>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</si>
  <si>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</si>
  <si>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</si>
  <si>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</si>
  <si>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</si>
  <si>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</si>
  <si>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</si>
  <si>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</si>
  <si>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</si>
  <si>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</si>
  <si>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</si>
  <si>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</si>
  <si>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</si>
  <si>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</si>
  <si>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</si>
  <si>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</si>
  <si>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</si>
  <si>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</si>
  <si>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</si>
  <si>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</si>
  <si>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</si>
  <si>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</si>
  <si>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</si>
  <si>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</si>
  <si>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</si>
  <si>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</si>
  <si>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</si>
  <si>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</si>
  <si>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</si>
  <si>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</si>
  <si>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</si>
  <si>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</si>
  <si>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</si>
  <si>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</si>
  <si>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</si>
  <si>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</si>
  <si>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</si>
  <si>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</si>
  <si>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</si>
  <si>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</si>
  <si>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</si>
  <si>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</si>
  <si>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</si>
  <si>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</si>
  <si>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</si>
  <si>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</si>
  <si>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</si>
  <si>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</si>
  <si>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</si>
  <si>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</si>
  <si>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</si>
  <si>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</si>
  <si>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</si>
  <si>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</si>
  <si>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</si>
  <si>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</si>
  <si>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</si>
  <si>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</si>
  <si>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</si>
  <si>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</si>
  <si>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</si>
  <si>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</si>
  <si>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</si>
  <si>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</si>
  <si>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</si>
  <si>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</si>
  <si>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</si>
  <si>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</si>
  <si>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</si>
  <si>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</si>
  <si>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</si>
  <si>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</si>
  <si>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</si>
  <si>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</si>
  <si>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</si>
  <si>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</si>
  <si>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</si>
  <si>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</si>
  <si>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</si>
  <si>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</si>
  <si>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</si>
  <si>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</si>
  <si>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</si>
  <si>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</si>
  <si>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</si>
  <si>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</si>
  <si>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</si>
  <si>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</si>
  <si>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</si>
  <si>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</si>
  <si>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</si>
  <si>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</si>
  <si>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</si>
  <si>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</si>
  <si>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</si>
  <si>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</si>
  <si>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</si>
  <si>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</si>
  <si>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</si>
  <si>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</si>
  <si>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</si>
  <si>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</si>
  <si>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</si>
  <si>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</si>
  <si>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</si>
  <si>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</si>
  <si>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</si>
  <si>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</si>
  <si>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</si>
  <si>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</si>
  <si>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</si>
  <si>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</si>
  <si>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</si>
  <si>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</si>
  <si>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</si>
  <si>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</si>
  <si>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</si>
  <si>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</si>
  <si>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</si>
  <si>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</si>
  <si>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</si>
  <si>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</si>
  <si>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</si>
  <si>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</si>
  <si>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</si>
  <si>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</si>
  <si>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</si>
  <si>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</si>
  <si>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</si>
  <si>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</si>
  <si>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</si>
  <si>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</si>
  <si>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</si>
  <si>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</si>
  <si>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</si>
  <si>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</si>
  <si>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</si>
  <si>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</si>
  <si>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</si>
  <si>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</si>
  <si>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</si>
  <si>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</si>
  <si>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</si>
  <si>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</si>
  <si>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</si>
  <si>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</si>
  <si>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</si>
  <si>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</si>
  <si>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</si>
  <si>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</si>
  <si>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</si>
  <si>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</si>
  <si>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</si>
  <si>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</si>
  <si>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</si>
  <si>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</si>
  <si>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</si>
  <si>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</si>
  <si>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</si>
  <si>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</si>
  <si>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</si>
  <si>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</si>
  <si>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</si>
  <si>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</si>
  <si>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</si>
  <si>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</si>
  <si>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</si>
  <si>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</si>
  <si>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</si>
  <si>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</si>
  <si>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</si>
  <si>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</si>
  <si>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</si>
  <si>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</si>
  <si>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</si>
  <si>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</si>
  <si>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</si>
  <si>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</si>
  <si>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</si>
  <si>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</si>
  <si>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</si>
  <si>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</si>
  <si>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</si>
  <si>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</si>
  <si>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</si>
  <si>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</si>
  <si>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</si>
  <si>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</si>
  <si>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</si>
  <si>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</si>
  <si>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</si>
  <si>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</si>
  <si>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</si>
  <si>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</si>
  <si>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</si>
  <si>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</si>
  <si>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</si>
  <si>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</si>
  <si>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</si>
  <si>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</si>
  <si>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</si>
  <si>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</si>
  <si>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</si>
  <si>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</si>
  <si>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</si>
  <si>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</si>
  <si>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</si>
  <si>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</si>
  <si>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</si>
  <si>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</si>
  <si>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</si>
  <si>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</si>
  <si>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</si>
  <si>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</si>
  <si>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</si>
  <si>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</si>
  <si>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</si>
  <si>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</si>
  <si>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</si>
  <si>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</si>
  <si>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</si>
  <si>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</si>
  <si>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</si>
  <si>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</si>
  <si>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</si>
  <si>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</si>
  <si>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</si>
  <si>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</si>
  <si>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</si>
  <si>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</si>
  <si>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</si>
  <si>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</si>
  <si>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</si>
  <si>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</si>
  <si>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</si>
  <si>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</si>
  <si>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</si>
  <si>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</si>
  <si>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</si>
  <si>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</si>
  <si>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</si>
  <si>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</si>
  <si>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</si>
  <si>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</si>
  <si>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</si>
  <si>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</si>
  <si>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</si>
  <si>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</si>
  <si>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</si>
  <si>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</si>
  <si>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</si>
  <si>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</si>
  <si>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</si>
  <si>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</si>
  <si>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</si>
  <si>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</si>
  <si>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</si>
  <si>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</si>
  <si>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</si>
  <si>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</si>
  <si>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</si>
  <si>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</si>
  <si>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</si>
  <si>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</si>
  <si>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</si>
  <si>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</si>
  <si>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</si>
  <si>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</si>
  <si>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</si>
  <si>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</si>
  <si>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</si>
  <si>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</si>
  <si>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</si>
  <si>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</si>
  <si>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</si>
  <si>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</si>
  <si>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</si>
  <si>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</si>
  <si>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</si>
  <si>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</si>
  <si>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</si>
  <si>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</si>
  <si>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</si>
  <si>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</si>
  <si>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</si>
  <si>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</si>
  <si>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</si>
  <si>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</si>
  <si>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</si>
  <si>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</si>
  <si>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</si>
  <si>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</si>
  <si>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</si>
  <si>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</si>
  <si>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</si>
  <si>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</si>
  <si>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</si>
  <si>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</si>
  <si>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</si>
  <si>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</si>
  <si>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</si>
  <si>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</si>
  <si>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</si>
  <si>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</si>
  <si>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</si>
  <si>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</si>
  <si>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</si>
  <si>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</si>
  <si>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</si>
  <si>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</si>
  <si>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</si>
  <si>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</si>
  <si>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</si>
  <si>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</si>
  <si>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</si>
  <si>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</si>
  <si>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</si>
  <si>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</si>
  <si>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</si>
  <si>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</si>
  <si>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</si>
  <si>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</si>
  <si>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</si>
  <si>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</si>
  <si>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</si>
  <si>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</si>
  <si>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</si>
  <si>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</si>
  <si>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</si>
  <si>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</si>
  <si>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</si>
  <si>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</si>
  <si>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</si>
  <si>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</si>
  <si>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</si>
  <si>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</si>
  <si>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</si>
  <si>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</si>
  <si>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</si>
  <si>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</si>
  <si>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</si>
  <si>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</si>
  <si>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</si>
  <si>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</si>
  <si>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</si>
  <si>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</si>
  <si>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</si>
  <si>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</si>
  <si>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</si>
  <si>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</si>
  <si>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</si>
  <si>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</si>
  <si>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</si>
  <si>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</si>
  <si>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</si>
  <si>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</si>
  <si>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</si>
  <si>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</si>
  <si>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</si>
  <si>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</si>
  <si>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</si>
  <si>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</si>
  <si>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</si>
  <si>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</si>
  <si>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</si>
  <si>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</si>
  <si>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</si>
  <si>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</si>
  <si>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</si>
  <si>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</si>
  <si>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</si>
  <si>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</si>
  <si>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</si>
  <si>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</si>
  <si>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</si>
  <si>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</si>
  <si>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</si>
  <si>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</si>
  <si>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</si>
  <si>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</si>
  <si>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</si>
  <si>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</si>
  <si>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</si>
  <si>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</si>
  <si>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</si>
  <si>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</si>
  <si>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</si>
  <si>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</si>
  <si>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</si>
  <si>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</si>
  <si>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</si>
  <si>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</si>
  <si>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</si>
  <si>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</si>
  <si>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</si>
  <si>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</si>
  <si>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</si>
  <si>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</si>
  <si>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</si>
  <si>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</si>
  <si>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</si>
  <si>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</si>
  <si>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</si>
  <si>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</si>
  <si>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</si>
  <si>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</si>
  <si>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</si>
  <si>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</si>
  <si>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</si>
  <si>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</si>
  <si>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</si>
  <si>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</si>
  <si>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</si>
  <si>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</si>
  <si>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</si>
  <si>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</si>
  <si>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</si>
  <si>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</si>
  <si>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</si>
  <si>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</si>
  <si>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</si>
  <si>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</si>
  <si>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</si>
  <si>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</si>
  <si>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</si>
  <si>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</si>
  <si>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</si>
  <si>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</si>
  <si>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</si>
  <si>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</si>
  <si>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</si>
  <si>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</si>
  <si>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</si>
  <si>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</si>
  <si>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</si>
  <si>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</si>
  <si>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</si>
  <si>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</si>
  <si>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</si>
  <si>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</si>
  <si>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</si>
  <si>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</si>
  <si>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</si>
  <si>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</si>
  <si>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</si>
  <si>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</si>
  <si>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</si>
  <si>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</si>
  <si>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</si>
  <si>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</si>
  <si>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</si>
  <si>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</si>
  <si>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</si>
  <si>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</si>
  <si>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</si>
  <si>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</si>
  <si>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</si>
  <si>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</si>
  <si>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</si>
  <si>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</si>
  <si>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</si>
  <si>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</si>
  <si>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</si>
  <si>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</si>
  <si>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</si>
  <si>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</si>
  <si>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</si>
  <si>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</si>
  <si>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</si>
  <si>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</si>
  <si>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</si>
  <si>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</si>
  <si>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</si>
  <si>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</si>
  <si>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</si>
  <si>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</si>
  <si>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</si>
  <si>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</si>
  <si>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</si>
  <si>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</si>
  <si>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</si>
  <si>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</si>
  <si>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</si>
  <si>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</si>
  <si>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</si>
  <si>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</si>
  <si>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</si>
  <si>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</si>
  <si>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</si>
  <si>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</si>
  <si>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</si>
  <si>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</si>
  <si>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</si>
  <si>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</si>
  <si>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</si>
  <si>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</si>
  <si>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</si>
  <si>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</si>
  <si>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</si>
  <si>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</si>
  <si>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</si>
  <si>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</si>
  <si>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</si>
  <si>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</si>
  <si>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</si>
  <si>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</si>
  <si>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</si>
  <si>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</si>
  <si>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</si>
  <si>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</si>
  <si>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</si>
  <si>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</si>
  <si>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</si>
  <si>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</si>
  <si>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</si>
  <si>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</si>
  <si>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</si>
  <si>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</si>
  <si>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</si>
  <si>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</si>
  <si>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</si>
  <si>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</si>
  <si>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</si>
  <si>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</si>
  <si>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</si>
  <si>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</si>
  <si>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</si>
  <si>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</si>
  <si>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</si>
  <si>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</si>
  <si>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</si>
  <si>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</si>
  <si>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</si>
  <si>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</si>
  <si>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</si>
  <si>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</si>
  <si>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</si>
  <si>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</si>
  <si>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</si>
  <si>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</si>
  <si>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</si>
  <si>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</si>
  <si>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</si>
  <si>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</si>
  <si>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</si>
  <si>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</si>
  <si>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</si>
  <si>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</si>
  <si>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</si>
  <si>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</si>
  <si>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</si>
  <si>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</si>
  <si>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</si>
  <si>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</si>
  <si>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</si>
  <si>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</si>
  <si>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</si>
  <si>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</si>
  <si>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</si>
  <si>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</si>
  <si>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</si>
  <si>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</si>
  <si>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</si>
  <si>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</si>
  <si>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</si>
  <si>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</si>
  <si>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</si>
  <si>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</si>
  <si>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</si>
  <si>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</si>
  <si>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</si>
  <si>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</si>
  <si>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</si>
  <si>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</si>
  <si>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</si>
  <si>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</si>
  <si>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</si>
  <si>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</si>
  <si>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</si>
  <si>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</si>
  <si>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</si>
  <si>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</si>
  <si>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</si>
  <si>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</si>
  <si>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</si>
  <si>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</si>
  <si>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</si>
  <si>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</si>
  <si>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</si>
  <si>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</si>
  <si>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</si>
  <si>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</si>
  <si>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</si>
  <si>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</si>
  <si>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</si>
  <si>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</si>
  <si>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</si>
  <si>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</si>
  <si>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</si>
  <si>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</si>
  <si>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</si>
  <si>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</si>
  <si>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</si>
  <si>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</si>
  <si>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</si>
  <si>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</si>
  <si>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</si>
  <si>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</si>
  <si>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</si>
  <si>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</si>
  <si>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</si>
  <si>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</si>
  <si>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</si>
  <si>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</si>
  <si>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</si>
  <si>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</si>
  <si>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</si>
  <si>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</si>
  <si>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</si>
  <si>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</si>
  <si>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</si>
  <si>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</si>
  <si>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</si>
  <si>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</si>
  <si>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</si>
  <si>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</si>
  <si>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</si>
  <si>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</si>
  <si>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</si>
  <si>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</si>
  <si>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</si>
  <si>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</si>
  <si>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</si>
  <si>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</si>
  <si>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</si>
  <si>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</si>
  <si>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</si>
  <si>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</si>
  <si>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</si>
  <si>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</si>
  <si>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</si>
  <si>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</si>
  <si>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</si>
  <si>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</si>
  <si>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</si>
  <si>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</si>
  <si>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</si>
  <si>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</si>
  <si>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</si>
  <si>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</si>
  <si>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</si>
  <si>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</si>
  <si>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</si>
  <si>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</si>
  <si>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</si>
  <si>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</si>
  <si>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</si>
  <si>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</si>
  <si>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</si>
  <si>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</si>
  <si>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</si>
  <si>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</si>
  <si>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</si>
  <si>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</si>
  <si>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</si>
  <si>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</si>
  <si>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</si>
  <si>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</si>
  <si>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</si>
  <si>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</si>
  <si>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</si>
  <si>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</si>
  <si>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</si>
  <si>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</si>
  <si>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</si>
  <si>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</si>
  <si>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</si>
  <si>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</si>
  <si>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</si>
  <si>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</si>
  <si>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</si>
  <si>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</si>
  <si>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</si>
  <si>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</si>
  <si>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</si>
  <si>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</si>
  <si>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</si>
  <si>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</si>
  <si>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</si>
  <si>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</si>
  <si>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</si>
  <si>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</si>
  <si>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</si>
  <si>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</si>
  <si>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</si>
  <si>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</si>
  <si>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</si>
  <si>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</si>
  <si>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</si>
  <si>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</si>
  <si>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</si>
  <si>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</si>
  <si>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</si>
  <si>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</si>
  <si>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</si>
  <si>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</si>
  <si>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</si>
  <si>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</si>
  <si>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</si>
  <si>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</si>
  <si>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</si>
  <si>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</si>
  <si>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</si>
  <si>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</si>
  <si>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</si>
  <si>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</si>
  <si>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</si>
  <si>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</si>
  <si>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</si>
  <si>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</si>
  <si>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</si>
  <si>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</si>
  <si>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</si>
  <si>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</si>
  <si>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</si>
  <si>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</si>
  <si>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</si>
  <si>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</si>
  <si>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</si>
  <si>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</si>
  <si>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</si>
  <si>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</si>
  <si>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</si>
  <si>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</si>
  <si>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</si>
  <si>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</si>
  <si>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</si>
  <si>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</si>
  <si>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</si>
  <si>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</si>
  <si>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</si>
  <si>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</si>
  <si>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</si>
  <si>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</si>
  <si>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</si>
  <si>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</si>
  <si>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</si>
  <si>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</si>
  <si>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</si>
  <si>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</si>
  <si>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</si>
  <si>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</si>
  <si>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</si>
  <si>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</si>
  <si>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</si>
  <si>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</si>
  <si>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</si>
  <si>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</si>
  <si>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</si>
  <si>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</si>
  <si>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</si>
  <si>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</si>
  <si>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</si>
  <si>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</si>
  <si>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</si>
  <si>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</si>
  <si>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</si>
  <si>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</si>
  <si>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</si>
  <si>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</si>
  <si>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</si>
  <si>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</si>
  <si>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</si>
  <si>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</si>
  <si>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</si>
  <si>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</si>
  <si>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</si>
  <si>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</si>
  <si>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</si>
  <si>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</si>
  <si>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</si>
  <si>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</si>
  <si>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</si>
  <si>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</si>
  <si>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</si>
  <si>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</si>
  <si>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</si>
  <si>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</si>
  <si>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</si>
  <si>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</si>
  <si>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</si>
  <si>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</si>
  <si>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</si>
  <si>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</si>
  <si>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</si>
  <si>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</si>
  <si>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</si>
  <si>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</si>
  <si>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</si>
  <si>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</si>
  <si>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</si>
  <si>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</si>
  <si>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</si>
  <si>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</si>
  <si>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</si>
  <si>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</si>
  <si>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</si>
  <si>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</si>
  <si>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</si>
  <si>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</si>
  <si>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</si>
  <si>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</si>
  <si>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</si>
  <si>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</si>
  <si>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</si>
  <si>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</si>
  <si>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</si>
  <si>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</si>
  <si>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</si>
  <si>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</si>
  <si>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</si>
  <si>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</si>
  <si>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</si>
  <si>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</si>
  <si>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</si>
  <si>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</si>
  <si>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</si>
  <si>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</si>
  <si>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</si>
  <si>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</si>
  <si>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</si>
  <si>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</si>
  <si>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</si>
  <si>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</si>
  <si>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</si>
  <si>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</si>
  <si>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</si>
  <si>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</si>
  <si>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</si>
  <si>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</si>
  <si>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</si>
  <si>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</si>
  <si>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</si>
  <si>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</si>
  <si>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</si>
  <si>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</si>
  <si>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</si>
  <si>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</si>
  <si>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</si>
  <si>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</si>
  <si>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</si>
  <si>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</si>
  <si>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</si>
  <si>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</si>
  <si>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</si>
  <si>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</si>
  <si>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</si>
  <si>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</si>
  <si>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</si>
  <si>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</si>
  <si>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</si>
  <si>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</si>
  <si>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</si>
  <si>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</si>
  <si>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</si>
  <si>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</si>
  <si>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</si>
  <si>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</si>
  <si>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</si>
  <si>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</si>
  <si>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</si>
  <si>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</si>
  <si>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</si>
  <si>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</si>
  <si>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</si>
  <si>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</si>
  <si>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</si>
  <si>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</si>
  <si>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</si>
  <si>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</si>
  <si>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</si>
  <si>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</si>
  <si>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</si>
  <si>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</si>
  <si>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</si>
  <si>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</si>
  <si>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</si>
  <si>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</si>
  <si>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</si>
  <si>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</si>
  <si>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</si>
  <si>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</si>
  <si>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</si>
  <si>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</si>
  <si>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</si>
  <si>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</si>
  <si>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</si>
  <si>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</si>
  <si>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</si>
  <si>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</si>
  <si>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</si>
  <si>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</si>
  <si>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</si>
  <si>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</si>
  <si>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</si>
  <si>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</si>
  <si>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</si>
  <si>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</si>
  <si>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</si>
  <si>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</si>
  <si>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</si>
  <si>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</si>
  <si>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</si>
  <si>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</si>
  <si>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</si>
  <si>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</si>
  <si>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</si>
  <si>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</si>
  <si>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</si>
  <si>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</si>
  <si>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</si>
  <si>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</si>
  <si>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</si>
  <si>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</si>
  <si>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</si>
  <si>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</si>
  <si>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</si>
  <si>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</si>
  <si>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</si>
  <si>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</si>
  <si>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</si>
  <si>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</si>
  <si>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</si>
  <si>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</si>
  <si>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</si>
  <si>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</si>
  <si>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</si>
  <si>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</si>
  <si>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</si>
  <si>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</si>
  <si>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</si>
  <si>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</si>
  <si>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</si>
  <si>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</si>
  <si>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</si>
  <si>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</si>
  <si>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</si>
  <si>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</si>
  <si>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</si>
  <si>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</si>
  <si>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</si>
  <si>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</si>
  <si>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</si>
  <si>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</si>
  <si>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</si>
  <si>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</si>
  <si>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</si>
  <si>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</si>
  <si>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</si>
  <si>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</si>
  <si>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</si>
  <si>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</si>
  <si>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</si>
  <si>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</si>
  <si>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</si>
  <si>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</si>
  <si>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</si>
  <si>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</si>
  <si>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</si>
  <si>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</si>
  <si>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</si>
  <si>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</si>
  <si>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</si>
  <si>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</si>
  <si>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</si>
  <si>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</si>
  <si>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</si>
  <si>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</si>
  <si>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</si>
  <si>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</si>
  <si>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</si>
  <si>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</si>
  <si>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</si>
  <si>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</si>
  <si>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</si>
  <si>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</si>
  <si>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</si>
  <si>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</si>
  <si>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</si>
  <si>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</si>
  <si>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</si>
  <si>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</si>
  <si>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</si>
  <si>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</si>
  <si>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</si>
  <si>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</si>
  <si>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</si>
  <si>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</si>
  <si>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</si>
  <si>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</si>
  <si>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</si>
  <si>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</si>
  <si>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</si>
  <si>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</si>
  <si>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</si>
  <si>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</si>
  <si>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</si>
  <si>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</si>
  <si>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</si>
  <si>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</si>
  <si>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</si>
  <si>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</si>
  <si>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</si>
  <si>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</si>
  <si>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</si>
  <si>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</si>
  <si>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</si>
  <si>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</si>
  <si>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</si>
  <si>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</si>
  <si>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</si>
  <si>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</si>
  <si>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</si>
  <si>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</si>
  <si>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</si>
  <si>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</si>
  <si>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</si>
  <si>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</si>
  <si>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</si>
  <si>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</si>
  <si>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</si>
  <si>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</si>
  <si>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</si>
  <si>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</si>
  <si>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</si>
  <si>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</si>
  <si>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</si>
  <si>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</si>
  <si>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</si>
  <si>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</si>
  <si>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</si>
  <si>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</si>
  <si>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</si>
  <si>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</si>
  <si>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</si>
  <si>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</si>
  <si>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</si>
  <si>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</si>
  <si>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</si>
  <si>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</si>
  <si>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</si>
  <si>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</si>
  <si>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</si>
  <si>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</si>
  <si>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</si>
  <si>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</si>
  <si>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</si>
  <si>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</si>
  <si>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</si>
  <si>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</si>
  <si>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</si>
  <si>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</si>
  <si>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</si>
  <si>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</si>
  <si>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</si>
  <si>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</si>
  <si>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</si>
  <si>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</si>
  <si>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</si>
  <si>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</si>
  <si>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</si>
  <si>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</si>
  <si>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</si>
  <si>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</si>
  <si>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</si>
  <si>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</si>
  <si>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</si>
  <si>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</si>
  <si>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</si>
  <si>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</si>
  <si>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</si>
  <si>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</si>
  <si>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</si>
  <si>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</si>
  <si>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</si>
  <si>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</si>
  <si>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</si>
  <si>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</si>
  <si>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</si>
  <si>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</si>
  <si>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</si>
  <si>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</si>
  <si>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</si>
  <si>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</si>
  <si>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</si>
  <si>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</si>
  <si>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</si>
  <si>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</si>
  <si>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</si>
  <si>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</si>
  <si>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</si>
  <si>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</si>
  <si>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</si>
  <si>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</si>
  <si>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</si>
  <si>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</si>
  <si>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</si>
  <si>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</si>
  <si>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</si>
  <si>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</si>
  <si>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</si>
  <si>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</si>
  <si>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</si>
  <si>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</si>
  <si>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</si>
  <si>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</si>
  <si>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</si>
  <si>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</si>
  <si>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</si>
  <si>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</si>
  <si>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</si>
  <si>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</si>
  <si>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</si>
  <si>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</si>
  <si>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</si>
  <si>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</si>
  <si>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</si>
  <si>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</si>
  <si>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</si>
  <si>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</si>
  <si>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</si>
  <si>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</si>
  <si>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</si>
  <si>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</si>
  <si>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</si>
  <si>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</si>
  <si>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</si>
  <si>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</si>
  <si>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</si>
  <si>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</si>
  <si>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</si>
  <si>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</si>
  <si>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</si>
  <si>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</si>
  <si>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</si>
  <si>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</si>
  <si>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</si>
  <si>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</si>
  <si>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</si>
  <si>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</si>
  <si>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</si>
  <si>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</si>
  <si>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</si>
  <si>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</si>
  <si>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</si>
  <si>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</si>
  <si>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</si>
  <si>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</si>
  <si>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</si>
  <si>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</si>
  <si>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</si>
  <si>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</si>
  <si>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</si>
  <si>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</si>
  <si>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</si>
  <si>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</si>
  <si>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</si>
  <si>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</si>
  <si>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</si>
  <si>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</si>
  <si>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</si>
  <si>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</si>
  <si>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</si>
  <si>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</si>
  <si>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</si>
  <si>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</si>
  <si>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</si>
  <si>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</si>
  <si>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</si>
  <si>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</si>
  <si>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</si>
  <si>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</si>
  <si>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</si>
  <si>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</si>
  <si>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</si>
  <si>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</si>
  <si>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</si>
  <si>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</si>
  <si>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</si>
  <si>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</si>
  <si>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</si>
  <si>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</si>
  <si>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</si>
  <si>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</si>
  <si>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</si>
  <si>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</si>
  <si>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</si>
  <si>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</si>
  <si>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</si>
  <si>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</si>
  <si>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</si>
  <si>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</si>
  <si>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</si>
  <si>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</si>
  <si>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</si>
  <si>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</si>
  <si>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</si>
  <si>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</si>
  <si>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</si>
  <si>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</si>
  <si>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</si>
  <si>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</si>
  <si>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</si>
  <si>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</si>
  <si>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</si>
  <si>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</si>
  <si>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</si>
  <si>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</si>
  <si>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</si>
  <si>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</si>
  <si>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</si>
  <si>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</si>
  <si>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</si>
  <si>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</si>
  <si>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</si>
  <si>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</si>
  <si>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</si>
  <si>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</si>
  <si>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</si>
  <si>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</si>
  <si>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</si>
  <si>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</si>
  <si>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</si>
  <si>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</si>
  <si>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</si>
  <si>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</si>
  <si>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</si>
  <si>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</si>
  <si>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</si>
  <si>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</si>
  <si>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</si>
  <si>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</si>
  <si>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</si>
  <si>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</si>
  <si>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</si>
  <si>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</si>
  <si>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</si>
  <si>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</si>
  <si>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</si>
  <si>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</si>
  <si>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</si>
  <si>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</si>
  <si>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</si>
  <si>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</si>
  <si>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</si>
  <si>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</si>
  <si>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</si>
  <si>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</si>
  <si>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</si>
  <si>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</si>
  <si>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</si>
  <si>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</si>
  <si>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</si>
  <si>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</si>
  <si>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</si>
  <si>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</si>
  <si>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</si>
  <si>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</si>
  <si>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</si>
  <si>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</si>
  <si>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</si>
  <si>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</si>
  <si>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</si>
  <si>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</si>
  <si>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</si>
  <si>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</si>
  <si>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</si>
  <si>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</si>
  <si>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</si>
  <si>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</si>
  <si>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</si>
  <si>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</si>
  <si>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</si>
  <si>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</si>
  <si>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</si>
  <si>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</si>
  <si>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</si>
  <si>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</si>
  <si>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</si>
  <si>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</si>
  <si>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</si>
  <si>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</si>
  <si>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</si>
  <si>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</si>
  <si>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</si>
  <si>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</si>
  <si>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</si>
  <si>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</si>
  <si>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</si>
  <si>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</si>
  <si>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</si>
  <si>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</si>
  <si>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</si>
  <si>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</si>
  <si>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</si>
  <si>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</si>
  <si>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</si>
  <si>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</si>
  <si>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</si>
  <si>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</si>
  <si>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</si>
  <si>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</si>
  <si>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</si>
  <si>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</si>
  <si>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</si>
  <si>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</si>
  <si>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</si>
  <si>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</si>
  <si>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</si>
  <si>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</si>
  <si>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</si>
  <si>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</si>
  <si>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</si>
  <si>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</si>
  <si>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</si>
  <si>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</si>
  <si>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</si>
  <si>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</si>
  <si>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</si>
  <si>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</si>
  <si>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</si>
  <si>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</si>
  <si>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</si>
  <si>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</si>
  <si>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</si>
  <si>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</si>
  <si>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</si>
  <si>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</si>
  <si>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</si>
  <si>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</si>
  <si>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</si>
  <si>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</si>
  <si>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</si>
  <si>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</si>
  <si>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</si>
  <si>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</si>
  <si>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</si>
  <si>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</si>
  <si>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</si>
  <si>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</si>
  <si>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</si>
  <si>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</si>
  <si>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</si>
  <si>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</si>
  <si>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</si>
  <si>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</si>
  <si>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</si>
  <si>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</si>
  <si>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</si>
  <si>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</si>
  <si>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</si>
  <si>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</si>
  <si>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</si>
  <si>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</si>
  <si>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</si>
  <si>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</si>
  <si>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</si>
  <si>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</si>
  <si>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</si>
  <si>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</si>
  <si>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</si>
  <si>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</si>
  <si>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</si>
  <si>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</si>
  <si>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</si>
  <si>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</si>
  <si>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</si>
  <si>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</si>
  <si>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</si>
  <si>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</si>
  <si>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</si>
  <si>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</si>
  <si>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</si>
  <si>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</si>
  <si>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</si>
  <si>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</si>
  <si>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</si>
  <si>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</si>
  <si>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</si>
  <si>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</si>
  <si>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</si>
  <si>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</si>
  <si>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</si>
  <si>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</si>
  <si>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</si>
  <si>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</si>
  <si>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</si>
  <si>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</si>
  <si>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</si>
  <si>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</si>
  <si>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</si>
  <si>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</si>
  <si>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</si>
  <si>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</si>
  <si>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</si>
  <si>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</si>
  <si>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</si>
  <si>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</si>
  <si>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</si>
  <si>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</si>
  <si>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</si>
  <si>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</si>
  <si>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</si>
  <si>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</si>
  <si>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</si>
  <si>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</si>
  <si>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</si>
  <si>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</si>
  <si>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</si>
  <si>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</si>
  <si>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</si>
  <si>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</si>
  <si>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</si>
  <si>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</si>
  <si>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</si>
  <si>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</si>
  <si>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</si>
  <si>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</si>
  <si>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</si>
  <si>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</si>
  <si>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</si>
  <si>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</si>
  <si>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</si>
  <si>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</si>
  <si>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</si>
  <si>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</si>
  <si>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</si>
  <si>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</si>
  <si>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</si>
  <si>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</si>
  <si>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</si>
  <si>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</si>
  <si>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</si>
  <si>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</si>
  <si>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</si>
  <si>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</si>
  <si>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</si>
  <si>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</si>
  <si>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</si>
  <si>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</si>
  <si>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</si>
  <si>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</si>
  <si>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</si>
  <si>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</si>
  <si>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</si>
  <si>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</si>
  <si>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</si>
  <si>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</si>
  <si>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</si>
  <si>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</si>
  <si>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</si>
  <si>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</si>
  <si>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</si>
  <si>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</si>
  <si>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</si>
  <si>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</si>
  <si>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</si>
  <si>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</si>
  <si>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</si>
  <si>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</si>
  <si>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</si>
  <si>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</si>
  <si>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</si>
  <si>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</si>
  <si>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</si>
  <si>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</si>
  <si>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</si>
  <si>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</si>
  <si>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</si>
  <si>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</si>
  <si>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</si>
  <si>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</si>
  <si>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</si>
  <si>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</si>
  <si>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</si>
  <si>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</si>
  <si>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</si>
  <si>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</si>
  <si>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</si>
  <si>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</si>
  <si>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</si>
  <si>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</si>
  <si>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</si>
  <si>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</si>
  <si>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</si>
  <si>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</si>
  <si>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</si>
  <si>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</si>
  <si>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</si>
  <si>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</si>
  <si>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</si>
  <si>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</si>
  <si>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</si>
  <si>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</si>
  <si>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</si>
  <si>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</si>
  <si>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</si>
  <si>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</si>
  <si>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</si>
  <si>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</si>
  <si>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</si>
  <si>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</si>
  <si>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</si>
  <si>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</si>
  <si>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</si>
  <si>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</si>
  <si>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</si>
  <si>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</si>
  <si>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</si>
  <si>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</si>
  <si>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</si>
  <si>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</si>
  <si>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</si>
  <si>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</si>
  <si>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</si>
  <si>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</si>
  <si>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</si>
  <si>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</si>
  <si>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</si>
  <si>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</si>
  <si>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</si>
  <si>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</si>
  <si>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</si>
  <si>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</si>
  <si>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</si>
  <si>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</si>
  <si>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</si>
  <si>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</si>
  <si>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</si>
  <si>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</si>
  <si>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</si>
  <si>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</si>
  <si>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</si>
  <si>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</si>
  <si>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</si>
  <si>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</si>
  <si>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</si>
  <si>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</si>
  <si>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</si>
  <si>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</si>
  <si>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</si>
  <si>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</si>
  <si>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</si>
  <si>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</si>
  <si>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</si>
  <si>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</si>
  <si>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</si>
  <si>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</si>
  <si>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</si>
  <si>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</si>
  <si>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</si>
  <si>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</si>
  <si>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</si>
  <si>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</si>
  <si>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</si>
  <si>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</si>
  <si>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</si>
  <si>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</si>
  <si>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</si>
  <si>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</si>
  <si>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</si>
  <si>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</si>
  <si>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</si>
  <si>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</si>
  <si>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</si>
  <si>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</si>
  <si>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</si>
  <si>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</si>
  <si>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</si>
  <si>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</si>
  <si>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</si>
  <si>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</si>
  <si>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</si>
  <si>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</si>
  <si>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</si>
  <si>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</si>
  <si>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</si>
  <si>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</si>
  <si>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</si>
  <si>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</si>
  <si>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</si>
  <si>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</si>
  <si>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</si>
  <si>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</si>
  <si>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</si>
  <si>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</si>
  <si>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</si>
  <si>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</si>
  <si>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</si>
  <si>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</si>
  <si>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</si>
  <si>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</si>
  <si>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</si>
  <si>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</si>
  <si>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</si>
  <si>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</si>
  <si>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</si>
  <si>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</si>
  <si>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</si>
  <si>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</si>
  <si>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</si>
  <si>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</si>
  <si>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</si>
  <si>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</si>
  <si>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</si>
  <si>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</si>
  <si>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</si>
  <si>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</si>
  <si>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</si>
  <si>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</si>
  <si>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</si>
  <si>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</si>
  <si>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</si>
  <si>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</si>
  <si>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</si>
  <si>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</si>
  <si>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</si>
  <si>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</si>
  <si>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</si>
  <si>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</si>
  <si>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</si>
  <si>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</si>
  <si>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</si>
  <si>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</si>
  <si>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</si>
  <si>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</si>
  <si>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</si>
  <si>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</si>
  <si>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</si>
  <si>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</si>
  <si>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</si>
  <si>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</si>
  <si>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</si>
  <si>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</si>
  <si>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</si>
  <si>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</si>
  <si>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</si>
  <si>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</si>
  <si>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</si>
  <si>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</si>
  <si>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</si>
  <si>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</si>
  <si>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</si>
  <si>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</si>
  <si>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</si>
  <si>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</si>
  <si>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</si>
  <si>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</si>
  <si>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</si>
  <si>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</si>
  <si>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</si>
  <si>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</si>
  <si>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</si>
  <si>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</si>
  <si>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</si>
  <si>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</si>
  <si>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</si>
  <si>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</si>
  <si>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</si>
  <si>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</si>
  <si>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</si>
  <si>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</si>
  <si>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</si>
  <si>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</si>
  <si>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</si>
  <si>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</si>
  <si>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</si>
  <si>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</si>
  <si>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</si>
  <si>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</si>
  <si>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</si>
  <si>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</si>
  <si>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</si>
  <si>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</si>
  <si>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</si>
  <si>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</si>
  <si>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</si>
  <si>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</si>
  <si>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</si>
  <si>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</si>
  <si>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</si>
  <si>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</si>
  <si>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</si>
  <si>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</si>
  <si>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</si>
  <si>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</si>
  <si>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</si>
  <si>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</si>
  <si>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</si>
  <si>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</si>
  <si>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</si>
  <si>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</si>
  <si>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</si>
  <si>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</si>
  <si>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</si>
  <si>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</si>
  <si>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</si>
  <si>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</si>
  <si>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</si>
  <si>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</si>
  <si>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</si>
  <si>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</si>
  <si>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</si>
  <si>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</si>
  <si>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</si>
  <si>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</si>
  <si>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</si>
  <si>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</si>
  <si>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</si>
  <si>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</si>
  <si>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</si>
  <si>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</si>
  <si>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</si>
  <si>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</si>
  <si>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</si>
  <si>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</si>
  <si>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</si>
  <si>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</si>
  <si>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</si>
  <si>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</si>
  <si>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</si>
  <si>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</si>
  <si>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</si>
  <si>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</si>
  <si>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</si>
  <si>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</si>
  <si>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</si>
  <si>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</si>
  <si>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</si>
  <si>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</si>
  <si>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</si>
  <si>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</si>
  <si>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</si>
  <si>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</si>
  <si>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</si>
  <si>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</si>
  <si>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</si>
  <si>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</si>
  <si>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</si>
  <si>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</si>
  <si>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</si>
  <si>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</si>
  <si>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</si>
  <si>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</si>
  <si>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</si>
  <si>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</si>
  <si>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</si>
  <si>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</si>
  <si>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</si>
  <si>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</si>
  <si>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</si>
  <si>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</si>
  <si>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</si>
  <si>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</si>
  <si>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</si>
  <si>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</si>
  <si>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</si>
  <si>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</si>
  <si>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</si>
  <si>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</si>
  <si>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</si>
  <si>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</si>
  <si>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</si>
  <si>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</si>
  <si>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</si>
  <si>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</si>
  <si>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</si>
  <si>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</si>
  <si>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</si>
  <si>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</si>
  <si>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</si>
  <si>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</si>
  <si>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</si>
  <si>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</si>
  <si>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</si>
  <si>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</si>
  <si>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</si>
  <si>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</si>
  <si>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</si>
  <si>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</si>
  <si>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</si>
  <si>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</si>
  <si>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</si>
  <si>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</si>
  <si>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</si>
  <si>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</si>
  <si>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</si>
  <si>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</si>
  <si>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</si>
  <si>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</si>
  <si>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</si>
  <si>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</si>
  <si>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</si>
  <si>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</si>
  <si>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</si>
  <si>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</si>
  <si>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</si>
  <si>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</si>
  <si>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</si>
  <si>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</si>
  <si>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</si>
  <si>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</si>
  <si>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</si>
  <si>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</si>
  <si>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</si>
  <si>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</si>
  <si>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</si>
  <si>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</si>
  <si>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</si>
  <si>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</si>
  <si>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</si>
  <si>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</si>
  <si>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</si>
  <si>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</si>
  <si>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</si>
  <si>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</si>
  <si>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</si>
  <si>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</si>
  <si>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</si>
  <si>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</si>
  <si>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</si>
  <si>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</si>
  <si>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</si>
  <si>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</si>
  <si>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</si>
  <si>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</si>
  <si>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</si>
  <si>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</si>
  <si>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</si>
  <si>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</si>
  <si>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</si>
  <si>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</si>
  <si>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</si>
  <si>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</si>
  <si>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</si>
  <si>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</si>
  <si>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</si>
  <si>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</si>
  <si>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</si>
  <si>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</si>
  <si>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</si>
  <si>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</si>
  <si>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</si>
  <si>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</si>
  <si>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</si>
  <si>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</si>
  <si>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</si>
  <si>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</si>
  <si>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</si>
  <si>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</si>
  <si>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</si>
  <si>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</si>
  <si>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</si>
  <si>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</si>
  <si>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</si>
  <si>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</si>
  <si>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</si>
  <si>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</si>
  <si>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</si>
  <si>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</si>
  <si>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</si>
  <si>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</si>
  <si>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</si>
  <si>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</si>
  <si>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</si>
  <si>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</si>
  <si>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</si>
  <si>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</si>
  <si>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</si>
  <si>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</si>
  <si>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</si>
  <si>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</si>
  <si>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</si>
  <si>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</si>
  <si>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</si>
  <si>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</si>
  <si>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</si>
  <si>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</si>
  <si>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</si>
  <si>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</si>
  <si>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</si>
  <si>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</si>
  <si>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</si>
  <si>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</si>
  <si>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</si>
  <si>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</si>
  <si>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</si>
  <si>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</si>
  <si>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</si>
  <si>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</si>
  <si>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</si>
  <si>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</si>
  <si>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</si>
  <si>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</si>
  <si>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</si>
  <si>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</si>
  <si>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</si>
  <si>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</si>
  <si>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</si>
  <si>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</si>
  <si>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</si>
  <si>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</si>
  <si>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</si>
  <si>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</si>
  <si>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</si>
  <si>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</si>
  <si>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</si>
  <si>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</si>
  <si>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</si>
  <si>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</si>
  <si>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</si>
  <si>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</si>
  <si>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</si>
  <si>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</si>
  <si>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</si>
  <si>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</si>
  <si>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</si>
  <si>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</si>
  <si>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</si>
  <si>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</si>
  <si>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</si>
  <si>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</si>
  <si>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</si>
  <si>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</si>
  <si>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</si>
  <si>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</si>
  <si>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</si>
  <si>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</si>
  <si>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</si>
  <si>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</si>
  <si>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</si>
  <si>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</si>
  <si>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</si>
  <si>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</si>
  <si>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</si>
  <si>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</si>
  <si>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</si>
  <si>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</si>
  <si>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</si>
  <si>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</si>
  <si>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</si>
  <si>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</si>
  <si>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</si>
  <si>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</si>
  <si>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</si>
  <si>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</si>
  <si>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</si>
  <si>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</si>
  <si>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</si>
  <si>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</si>
  <si>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</si>
  <si>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</si>
  <si>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</si>
  <si>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</si>
  <si>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</si>
  <si>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</si>
  <si>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</si>
  <si>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</si>
  <si>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</si>
  <si>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</si>
  <si>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</si>
  <si>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</si>
  <si>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</si>
  <si>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</si>
  <si>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</si>
  <si>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</si>
  <si>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</si>
  <si>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</si>
  <si>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</si>
  <si>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</si>
  <si>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</si>
  <si>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</si>
  <si>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</si>
  <si>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</si>
  <si>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</si>
  <si>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</si>
  <si>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</si>
  <si>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</si>
  <si>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</si>
  <si>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</si>
  <si>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</si>
  <si>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</si>
  <si>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</si>
  <si>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</si>
  <si>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</si>
  <si>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</si>
  <si>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</si>
  <si>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</si>
  <si>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</si>
  <si>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</si>
  <si>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</si>
  <si>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</si>
  <si>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</si>
  <si>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</si>
  <si>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</si>
  <si>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</si>
  <si>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</si>
  <si>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</si>
  <si>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</si>
  <si>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</si>
  <si>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</si>
  <si>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</si>
  <si>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</si>
  <si>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</si>
  <si>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</si>
  <si>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</si>
  <si>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</si>
  <si>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</si>
  <si>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</si>
  <si>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</si>
  <si>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</si>
  <si>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</si>
  <si>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</si>
  <si>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</si>
  <si>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</si>
  <si>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</si>
  <si>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</si>
  <si>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</si>
  <si>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</si>
  <si>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</si>
  <si>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</si>
  <si>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</si>
  <si>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</si>
  <si>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</si>
  <si>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</si>
  <si>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</si>
  <si>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</si>
  <si>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</si>
  <si>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</si>
  <si>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</si>
  <si>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</si>
  <si>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</si>
  <si>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</si>
  <si>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</si>
  <si>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</si>
  <si>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</si>
  <si>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</si>
  <si>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</si>
  <si>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</si>
  <si>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</si>
  <si>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</si>
  <si>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</si>
  <si>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</si>
  <si>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</si>
  <si>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</si>
  <si>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</si>
  <si>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</si>
  <si>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</si>
  <si>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</si>
  <si>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</si>
  <si>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</si>
  <si>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</si>
  <si>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</si>
  <si>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</si>
  <si>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</si>
  <si>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</si>
  <si>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</si>
  <si>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</si>
  <si>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</si>
  <si>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</si>
  <si>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</si>
  <si>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</si>
  <si>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</si>
  <si>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</si>
  <si>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</si>
  <si>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</si>
  <si>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</si>
  <si>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</si>
  <si>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</si>
  <si>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</si>
  <si>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</si>
  <si>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</si>
  <si>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</si>
  <si>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</si>
  <si>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</si>
  <si>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</si>
  <si>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</si>
  <si>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</si>
  <si>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</si>
  <si>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</si>
  <si>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</si>
  <si>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</si>
  <si>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</si>
  <si>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</si>
  <si>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</si>
  <si>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</si>
  <si>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</si>
  <si>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</si>
  <si>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</si>
  <si>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</si>
  <si>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</si>
  <si>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</si>
  <si>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</si>
  <si>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</si>
  <si>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</si>
  <si>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</si>
  <si>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</si>
  <si>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</si>
  <si>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</si>
  <si>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</si>
  <si>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</si>
  <si>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</si>
  <si>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</si>
  <si>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</si>
  <si>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</si>
  <si>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</si>
  <si>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</si>
  <si>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</si>
  <si>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</si>
  <si>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</si>
  <si>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</si>
  <si>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</si>
  <si>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</si>
  <si>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</si>
  <si>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</si>
  <si>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</si>
  <si>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</si>
  <si>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</si>
  <si>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</si>
  <si>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</si>
  <si>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</si>
  <si>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</si>
  <si>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</si>
  <si>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</si>
  <si>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</si>
  <si>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</si>
  <si>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</si>
  <si>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</si>
  <si>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</si>
  <si>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</si>
  <si>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</si>
  <si>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</si>
  <si>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</si>
  <si>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</si>
  <si>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</si>
  <si>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</si>
  <si>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</si>
  <si>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</si>
  <si>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</si>
  <si>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</si>
  <si>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</si>
  <si>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</si>
  <si>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</si>
  <si>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</si>
  <si>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</si>
  <si>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</si>
  <si>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</si>
  <si>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</si>
  <si>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</si>
  <si>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</si>
  <si>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</si>
  <si>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</si>
  <si>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</si>
  <si>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</si>
  <si>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</si>
  <si>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</si>
  <si>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</si>
  <si>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</si>
  <si>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</si>
  <si>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</si>
  <si>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</si>
  <si>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</si>
  <si>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</si>
  <si>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</si>
  <si>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</si>
  <si>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</si>
  <si>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</si>
  <si>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</si>
  <si>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</si>
  <si>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</si>
  <si>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</si>
  <si>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</si>
  <si>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</si>
  <si>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</si>
  <si>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</si>
  <si>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</si>
  <si>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</si>
  <si>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</si>
  <si>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</si>
  <si>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</si>
  <si>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</si>
  <si>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</si>
  <si>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</si>
  <si>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</si>
  <si>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</si>
  <si>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</si>
  <si>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</si>
  <si>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</si>
  <si>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</si>
  <si>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</si>
  <si>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</si>
  <si>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</si>
  <si>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</si>
  <si>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</si>
  <si>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</si>
  <si>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</si>
  <si>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</si>
  <si>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</si>
  <si>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</si>
  <si>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</si>
  <si>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</si>
  <si>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</si>
  <si>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</si>
  <si>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</si>
  <si>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</si>
  <si>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</si>
  <si>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</si>
  <si>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</si>
  <si>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</si>
  <si>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</si>
  <si>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</si>
  <si>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</si>
  <si>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</si>
  <si>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</si>
  <si>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</si>
  <si>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</si>
  <si>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</si>
  <si>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</si>
  <si>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</si>
  <si>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</si>
  <si>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</si>
  <si>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</si>
  <si>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</si>
  <si>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</si>
  <si>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</si>
  <si>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</si>
  <si>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</si>
  <si>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</si>
  <si>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</si>
  <si>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</si>
  <si>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</si>
  <si>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</si>
  <si>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</si>
  <si>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</si>
  <si>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</si>
  <si>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</si>
  <si>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</si>
  <si>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</si>
  <si>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</si>
  <si>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</si>
  <si>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</si>
  <si>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</si>
  <si>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</si>
  <si>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</si>
  <si>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</si>
  <si>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</si>
  <si>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</si>
  <si>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</si>
  <si>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</si>
  <si>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</si>
  <si>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</si>
  <si>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</si>
  <si>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</si>
  <si>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</si>
  <si>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</si>
  <si>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</si>
  <si>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</si>
  <si>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</si>
  <si>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</si>
  <si>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</si>
  <si>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</si>
  <si>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</si>
  <si>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</si>
  <si>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</si>
  <si>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</si>
  <si>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</si>
  <si>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</si>
  <si>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</si>
  <si>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</si>
  <si>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</si>
  <si>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</si>
  <si>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</si>
  <si>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</si>
  <si>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</si>
  <si>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</si>
  <si>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</si>
  <si>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</si>
  <si>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</si>
  <si>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</si>
  <si>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</si>
  <si>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</si>
  <si>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</si>
  <si>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</si>
  <si>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</si>
  <si>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</si>
  <si>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</si>
  <si>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</si>
  <si>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</si>
  <si>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</si>
  <si>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</si>
  <si>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</si>
  <si>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</si>
  <si>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</si>
  <si>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</si>
  <si>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</si>
  <si>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</si>
  <si>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</si>
  <si>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</si>
  <si>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</si>
  <si>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</si>
  <si>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</si>
  <si>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</si>
  <si>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</si>
  <si>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</si>
  <si>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</si>
  <si>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</si>
  <si>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</si>
  <si>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</si>
  <si>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</si>
  <si>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</si>
  <si>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</si>
  <si>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</si>
  <si>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</si>
  <si>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</si>
  <si>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</si>
  <si>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</si>
  <si>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</si>
  <si>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</si>
  <si>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</si>
  <si>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</si>
  <si>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</si>
  <si>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</si>
  <si>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</si>
  <si>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</si>
  <si>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</si>
  <si>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</si>
  <si>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</si>
  <si>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</si>
  <si>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</si>
  <si>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</si>
  <si>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</si>
  <si>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</si>
  <si>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</si>
  <si>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</si>
  <si>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</si>
  <si>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</si>
  <si>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</si>
  <si>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</si>
  <si>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</si>
  <si>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</si>
  <si>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</si>
  <si>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</si>
  <si>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</si>
  <si>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</si>
  <si>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</si>
  <si>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</si>
  <si>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</si>
  <si>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</si>
  <si>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</si>
  <si>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</si>
  <si>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</si>
  <si>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</si>
  <si>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</si>
  <si>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</si>
  <si>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</si>
  <si>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</si>
  <si>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</si>
  <si>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</si>
  <si>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</si>
  <si>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</si>
  <si>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</si>
  <si>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</si>
  <si>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</si>
  <si>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</si>
  <si>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</si>
  <si>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</si>
  <si>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</si>
  <si>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</si>
  <si>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</si>
  <si>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</si>
  <si>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</si>
  <si>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</si>
  <si>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</si>
  <si>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</si>
  <si>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</si>
  <si>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</si>
  <si>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</si>
  <si>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</si>
  <si>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</si>
  <si>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</si>
  <si>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</si>
  <si>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</si>
  <si>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</si>
  <si>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</si>
  <si>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</si>
  <si>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</si>
  <si>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</si>
  <si>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</si>
  <si>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</si>
  <si>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</si>
  <si>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</si>
  <si>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</si>
  <si>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</si>
  <si>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</si>
  <si>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</si>
  <si>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</si>
  <si>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</si>
  <si>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</si>
  <si>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</si>
  <si>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</si>
  <si>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</si>
  <si>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</si>
  <si>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</si>
  <si>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</si>
  <si>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</si>
  <si>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</si>
  <si>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</si>
  <si>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</si>
  <si>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</si>
  <si>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</si>
  <si>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</si>
  <si>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</si>
  <si>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</si>
  <si>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</si>
  <si>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</si>
  <si>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</si>
  <si>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</si>
  <si>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</si>
  <si>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</si>
  <si>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</si>
  <si>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</si>
  <si>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</si>
  <si>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</si>
  <si>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</si>
  <si>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</si>
  <si>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</si>
  <si>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</si>
  <si>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</si>
  <si>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</si>
  <si>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</si>
  <si>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</si>
  <si>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</si>
  <si>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</si>
  <si>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</si>
  <si>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</si>
  <si>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</si>
  <si>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</si>
  <si>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</si>
  <si>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</si>
  <si>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</si>
  <si>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</si>
  <si>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</si>
  <si>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</si>
  <si>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</si>
  <si>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</si>
  <si>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</si>
  <si>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</si>
  <si>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</si>
  <si>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</si>
  <si>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</si>
  <si>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</si>
  <si>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</si>
  <si>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</si>
  <si>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</si>
  <si>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</si>
  <si>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</si>
  <si>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</si>
  <si>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</si>
  <si>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</si>
  <si>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</si>
  <si>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</si>
  <si>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</si>
  <si>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</si>
  <si>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</si>
  <si>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</si>
  <si>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</si>
  <si>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</si>
  <si>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</si>
  <si>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</si>
  <si>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</si>
  <si>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</si>
  <si>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</si>
  <si>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</si>
  <si>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</si>
  <si>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</si>
  <si>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</si>
  <si>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</si>
  <si>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</si>
  <si>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</si>
  <si>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</si>
  <si>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</si>
  <si>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</si>
  <si>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</si>
  <si>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</si>
  <si>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</si>
  <si>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</si>
  <si>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</si>
  <si>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</si>
  <si>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</si>
  <si>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</si>
  <si>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</si>
  <si>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</si>
  <si>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</si>
  <si>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</si>
  <si>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</si>
  <si>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</si>
  <si>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</si>
  <si>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</si>
  <si>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</si>
  <si>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</si>
  <si>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</si>
  <si>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</si>
  <si>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</si>
  <si>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</si>
  <si>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</si>
  <si>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</si>
  <si>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</si>
  <si>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</si>
  <si>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</si>
  <si>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</si>
  <si>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</si>
  <si>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</si>
  <si>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</si>
  <si>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</si>
  <si>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</si>
  <si>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</si>
  <si>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</si>
  <si>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</si>
  <si>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</si>
  <si>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</si>
  <si>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</si>
  <si>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</si>
  <si>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</si>
  <si>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</si>
  <si>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</si>
  <si>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</si>
  <si>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</si>
  <si>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</si>
  <si>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</si>
  <si>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</si>
  <si>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</si>
  <si>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</si>
  <si>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</si>
  <si>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</si>
  <si>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</si>
  <si>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</si>
  <si>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</si>
  <si>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</si>
  <si>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</si>
  <si>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</si>
  <si>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</si>
  <si>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</si>
  <si>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</si>
  <si>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</si>
  <si>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</si>
  <si>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</si>
  <si>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</si>
  <si>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</si>
  <si>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</si>
  <si>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</si>
  <si>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</si>
  <si>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</si>
  <si>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</si>
  <si>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</si>
  <si>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</si>
  <si>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</si>
  <si>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</si>
  <si>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</si>
  <si>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</si>
  <si>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</si>
  <si>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</si>
  <si>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</si>
  <si>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</si>
  <si>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</si>
  <si>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</si>
  <si>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</si>
  <si>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</si>
  <si>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</si>
  <si>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</si>
  <si>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</si>
  <si>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</si>
  <si>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</si>
  <si>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</si>
  <si>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</si>
  <si>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</si>
  <si>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</si>
  <si>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</si>
  <si>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</si>
  <si>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</si>
  <si>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</si>
  <si>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</si>
  <si>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</si>
  <si>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</si>
  <si>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</si>
  <si>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</si>
  <si>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</si>
  <si>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</si>
  <si>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</si>
  <si>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</si>
  <si>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</si>
  <si>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</si>
  <si>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</si>
  <si>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</si>
  <si>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</si>
  <si>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</si>
  <si>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</si>
  <si>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</si>
  <si>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</si>
  <si>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</si>
  <si>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</si>
  <si>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</si>
  <si>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</si>
  <si>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</si>
  <si>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</si>
  <si>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</si>
  <si>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</si>
  <si>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</si>
  <si>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</si>
  <si>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</si>
  <si>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</si>
  <si>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</si>
  <si>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</si>
  <si>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</si>
  <si>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</si>
  <si>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</si>
  <si>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</si>
  <si>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</si>
  <si>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</si>
  <si>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</si>
  <si>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</si>
  <si>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</si>
  <si>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</si>
  <si>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</si>
  <si>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</si>
  <si>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</si>
  <si>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</si>
  <si>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</si>
  <si>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</si>
  <si>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</si>
  <si>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</si>
  <si>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</si>
  <si>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</si>
  <si>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</si>
  <si>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</si>
  <si>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</si>
  <si>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</si>
  <si>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</si>
  <si>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</si>
  <si>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</si>
  <si>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</si>
  <si>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</si>
  <si>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</si>
  <si>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</si>
  <si>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</si>
  <si>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</si>
  <si>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</si>
  <si>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</si>
  <si>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</si>
  <si>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</si>
  <si>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</si>
  <si>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</si>
  <si>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</si>
  <si>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</si>
  <si>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</si>
  <si>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</si>
  <si>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</si>
  <si>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</si>
  <si>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</si>
  <si>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</si>
  <si>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</si>
  <si>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</si>
  <si>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</si>
  <si>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</si>
  <si>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</si>
  <si>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</si>
  <si>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</si>
  <si>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</si>
  <si>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</si>
  <si>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</si>
  <si>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</si>
  <si>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</si>
  <si>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</si>
  <si>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</si>
  <si>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</si>
  <si>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</si>
  <si>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</si>
  <si>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</si>
  <si>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</si>
  <si>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</si>
  <si>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</si>
  <si>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</si>
  <si>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</si>
  <si>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</si>
  <si>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</si>
  <si>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</si>
  <si>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</si>
  <si>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</si>
  <si>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</si>
  <si>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</si>
  <si>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</si>
  <si>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</si>
  <si>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</si>
  <si>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</si>
  <si>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</si>
  <si>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</si>
  <si>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</si>
  <si>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</si>
  <si>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</si>
  <si>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</si>
  <si>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</si>
  <si>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</si>
  <si>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</si>
  <si>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</si>
  <si>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</si>
  <si>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</si>
  <si>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</si>
  <si>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</si>
  <si>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</si>
  <si>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</si>
  <si>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</si>
  <si>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</si>
  <si>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</si>
  <si>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</si>
  <si>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</si>
  <si>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</si>
  <si>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</si>
  <si>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</si>
  <si>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</si>
  <si>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</si>
  <si>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</si>
  <si>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</si>
  <si>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</si>
  <si>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</si>
  <si>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</si>
  <si>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</si>
  <si>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</si>
  <si>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</si>
  <si>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</si>
  <si>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</si>
  <si>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</si>
  <si>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</si>
  <si>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</si>
  <si>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</si>
  <si>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</si>
  <si>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</si>
  <si>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</si>
  <si>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</si>
  <si>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</si>
  <si>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</si>
  <si>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</si>
  <si>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</si>
  <si>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</si>
  <si>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</si>
  <si>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</si>
  <si>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</si>
  <si>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</si>
  <si>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</si>
  <si>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</si>
  <si>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</si>
  <si>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</si>
  <si>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</si>
  <si>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</si>
  <si>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</si>
  <si>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</si>
  <si>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</si>
  <si>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</si>
  <si>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</si>
  <si>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</si>
  <si>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</si>
  <si>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</si>
  <si>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</si>
  <si>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</si>
  <si>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</si>
  <si>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</si>
  <si>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</si>
  <si>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</si>
  <si>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</si>
  <si>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</si>
  <si>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</si>
  <si>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</si>
  <si>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</si>
  <si>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</si>
  <si>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</si>
  <si>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</si>
  <si>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</si>
  <si>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</si>
  <si>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</si>
  <si>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</si>
  <si>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</si>
  <si>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</si>
  <si>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</si>
  <si>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</si>
  <si>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</si>
  <si>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</si>
  <si>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</si>
  <si>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</si>
  <si>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</si>
  <si>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</si>
  <si>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</si>
  <si>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</si>
  <si>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</si>
  <si>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</si>
  <si>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</si>
  <si>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</si>
  <si>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</si>
  <si>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</si>
  <si>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</si>
  <si>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</si>
  <si>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</si>
  <si>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</si>
  <si>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</si>
  <si>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</si>
  <si>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</si>
  <si>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</si>
  <si>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</si>
  <si>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</si>
  <si>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</si>
  <si>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</si>
  <si>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</si>
  <si>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</si>
  <si>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</si>
  <si>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</si>
  <si>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</si>
  <si>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</si>
  <si>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</si>
  <si>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</si>
  <si>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</si>
  <si>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</si>
  <si>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</si>
  <si>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</si>
  <si>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</si>
  <si>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</si>
  <si>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</si>
  <si>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</si>
  <si>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</si>
  <si>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</si>
  <si>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</si>
  <si>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</si>
  <si>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</si>
  <si>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</si>
  <si>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</si>
  <si>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</si>
  <si>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</si>
  <si>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</si>
  <si>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</si>
  <si>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</si>
  <si>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</si>
  <si>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</si>
  <si>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</si>
  <si>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</si>
  <si>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</si>
  <si>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</si>
  <si>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</si>
  <si>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</si>
  <si>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</si>
  <si>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</si>
  <si>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</si>
  <si>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</si>
  <si>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</si>
  <si>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</si>
  <si>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</si>
  <si>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</si>
  <si>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</si>
  <si>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</si>
  <si>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</si>
  <si>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</si>
  <si>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</si>
  <si>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</si>
  <si>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</si>
  <si>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</si>
  <si>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</si>
  <si>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</si>
  <si>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</si>
  <si>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</si>
  <si>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</si>
  <si>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</si>
  <si>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</si>
  <si>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</si>
  <si>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</si>
  <si>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</si>
  <si>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</si>
  <si>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</si>
  <si>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</si>
  <si>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</si>
  <si>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</si>
  <si>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</si>
  <si>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</si>
  <si>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</si>
  <si>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</si>
  <si>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</si>
  <si>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</si>
  <si>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</si>
  <si>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</si>
  <si>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</si>
  <si>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</si>
  <si>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</si>
  <si>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</si>
  <si>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</si>
  <si>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</si>
  <si>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</si>
  <si>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</si>
  <si>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</si>
  <si>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</si>
  <si>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</si>
  <si>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</si>
  <si>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</si>
  <si>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</si>
  <si>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</si>
  <si>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</si>
  <si>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</si>
  <si>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</si>
  <si>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</si>
  <si>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</si>
  <si>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</si>
  <si>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</si>
  <si>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</si>
  <si>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</si>
  <si>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</si>
  <si>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</si>
  <si>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</si>
  <si>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</si>
  <si>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</si>
  <si>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</si>
  <si>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</si>
  <si>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</si>
  <si>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</si>
  <si>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</si>
  <si>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</si>
  <si>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</si>
  <si>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</si>
  <si>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</si>
  <si>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</si>
  <si>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</si>
  <si>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</si>
  <si>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</si>
  <si>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</si>
  <si>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</si>
  <si>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</si>
  <si>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</si>
  <si>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</si>
  <si>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</si>
  <si>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</si>
  <si>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</si>
  <si>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</si>
  <si>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</si>
  <si>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</si>
  <si>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</si>
  <si>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</si>
  <si>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</si>
  <si>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</si>
  <si>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</si>
  <si>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</si>
  <si>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</si>
  <si>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</si>
  <si>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</si>
  <si>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</si>
  <si>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</si>
  <si>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</si>
  <si>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</si>
  <si>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</si>
  <si>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</si>
  <si>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</si>
  <si>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</si>
  <si>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</si>
  <si>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</si>
  <si>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</si>
  <si>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</si>
  <si>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</si>
  <si>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</si>
  <si>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</si>
  <si>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</si>
  <si>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</si>
  <si>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</si>
  <si>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</si>
  <si>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</si>
  <si>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</si>
  <si>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</si>
  <si>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</si>
  <si>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</si>
  <si>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</si>
  <si>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</si>
  <si>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</si>
  <si>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</si>
  <si>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</si>
  <si>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</si>
  <si>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</si>
  <si>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</si>
  <si>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</si>
  <si>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</si>
  <si>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</si>
  <si>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</si>
  <si>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</si>
  <si>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</si>
  <si>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</si>
  <si>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</si>
  <si>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</si>
  <si>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</si>
  <si>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</si>
  <si>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</si>
  <si>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</si>
  <si>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</si>
  <si>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</si>
  <si>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</si>
  <si>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</si>
  <si>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</si>
  <si>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</si>
  <si>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</si>
  <si>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</si>
  <si>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</si>
  <si>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</si>
  <si>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</si>
  <si>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</si>
  <si>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</si>
  <si>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</si>
  <si>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</si>
  <si>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</si>
  <si>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</si>
  <si>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</si>
  <si>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</si>
  <si>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</si>
  <si>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</si>
  <si>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</si>
  <si>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</si>
  <si>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</si>
  <si>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</si>
  <si>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</si>
  <si>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</si>
  <si>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</si>
  <si>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</si>
  <si>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</si>
  <si>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</si>
  <si>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</si>
  <si>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</si>
  <si>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</si>
  <si>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</si>
  <si>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</si>
  <si>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</si>
  <si>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</si>
  <si>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</si>
  <si>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</si>
  <si>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</si>
  <si>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</si>
  <si>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</si>
  <si>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</si>
  <si>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</si>
  <si>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</si>
  <si>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</si>
  <si>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</si>
  <si>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</si>
  <si>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</si>
  <si>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</si>
  <si>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</si>
  <si>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</si>
  <si>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</si>
  <si>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</si>
  <si>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</si>
  <si>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</si>
  <si>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</si>
  <si>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</si>
  <si>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</si>
  <si>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</si>
  <si>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</si>
  <si>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</si>
  <si>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</si>
  <si>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</si>
  <si>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</si>
  <si>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</si>
  <si>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</si>
  <si>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</si>
  <si>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</si>
  <si>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</si>
  <si>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</si>
  <si>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</si>
  <si>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</si>
  <si>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</si>
  <si>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</si>
  <si>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</si>
  <si>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</si>
  <si>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</si>
  <si>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</si>
  <si>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</si>
  <si>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</si>
  <si>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</si>
  <si>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</si>
  <si>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</si>
  <si>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</si>
  <si>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</si>
  <si>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</si>
  <si>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</si>
  <si>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</si>
  <si>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</si>
  <si>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</si>
  <si>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</si>
  <si>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</si>
  <si>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</si>
  <si>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</si>
  <si>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</si>
  <si>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</si>
  <si>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</si>
  <si>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</si>
  <si>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</si>
  <si>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</si>
  <si>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</si>
  <si>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</si>
  <si>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</si>
  <si>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</si>
  <si>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</si>
  <si>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</si>
  <si>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</si>
  <si>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</si>
  <si>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</si>
  <si>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</si>
  <si>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</si>
  <si>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</si>
  <si>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</si>
  <si>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</si>
  <si>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</si>
  <si>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</si>
  <si>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</si>
  <si>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</si>
  <si>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</si>
  <si>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</si>
  <si>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</si>
  <si>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</si>
  <si>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</si>
  <si>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</si>
  <si>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</si>
  <si>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</si>
  <si>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</si>
  <si>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</si>
  <si>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</si>
  <si>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</si>
  <si>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</si>
  <si>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</si>
  <si>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</si>
  <si>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</si>
  <si>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</si>
  <si>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</si>
  <si>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</si>
  <si>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</si>
  <si>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</si>
  <si>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</si>
  <si>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</si>
  <si>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</si>
  <si>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</si>
  <si>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</si>
  <si>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</si>
  <si>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</si>
  <si>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</si>
  <si>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</si>
  <si>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</si>
  <si>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</si>
  <si>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</si>
  <si>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</si>
  <si>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</si>
  <si>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</si>
  <si>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</si>
  <si>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</si>
  <si>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</si>
  <si>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</si>
  <si>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</si>
  <si>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</si>
  <si>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</si>
  <si>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</si>
  <si>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</si>
  <si>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</si>
  <si>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</si>
  <si>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</si>
  <si>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</si>
  <si>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</si>
  <si>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</si>
  <si>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</si>
  <si>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</si>
  <si>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</si>
  <si>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</si>
  <si>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</si>
  <si>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</si>
  <si>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</si>
  <si>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</si>
  <si>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</si>
  <si>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</si>
  <si>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</si>
  <si>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</si>
  <si>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</si>
  <si>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</si>
  <si>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</si>
  <si>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</si>
  <si>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</si>
  <si>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</si>
  <si>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</si>
  <si>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</si>
  <si>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</si>
  <si>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</si>
  <si>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</si>
  <si>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</si>
  <si>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</si>
  <si>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</si>
  <si>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</si>
  <si>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</si>
  <si>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</si>
  <si>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</si>
  <si>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</si>
  <si>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</si>
  <si>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</si>
  <si>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</si>
  <si>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</si>
  <si>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</si>
  <si>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</si>
  <si>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</si>
  <si>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</si>
  <si>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</si>
  <si>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</si>
  <si>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</si>
  <si>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</si>
  <si>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</si>
  <si>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</si>
  <si>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</si>
  <si>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</si>
  <si>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</si>
  <si>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</si>
  <si>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</si>
  <si>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</si>
  <si>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</si>
  <si>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</si>
  <si>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</si>
  <si>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</si>
  <si>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</si>
  <si>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</si>
  <si>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</si>
  <si>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</si>
  <si>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</si>
  <si>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</si>
  <si>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</si>
  <si>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</si>
  <si>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</si>
  <si>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</si>
  <si>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</si>
  <si>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</si>
  <si>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</si>
  <si>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</si>
  <si>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</si>
  <si>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</si>
  <si>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</si>
  <si>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</si>
  <si>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</si>
  <si>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</si>
  <si>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</si>
  <si>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</si>
  <si>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</si>
  <si>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</si>
  <si>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</si>
  <si>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</si>
  <si>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</si>
  <si>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</si>
  <si>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</si>
  <si>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</si>
  <si>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</si>
  <si>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</si>
  <si>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</si>
  <si>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</si>
  <si>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</si>
  <si>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</si>
  <si>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</si>
  <si>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</si>
  <si>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</si>
  <si>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</si>
  <si>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</si>
  <si>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</si>
  <si>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</si>
  <si>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</si>
  <si>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</si>
  <si>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</si>
  <si>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</si>
  <si>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</si>
  <si>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</si>
  <si>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</si>
  <si>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</si>
  <si>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</si>
  <si>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</si>
  <si>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</si>
  <si>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</si>
  <si>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</si>
  <si>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</si>
  <si>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</si>
  <si>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</si>
  <si>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</si>
  <si>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</si>
  <si>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</si>
  <si>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</si>
  <si>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</si>
  <si>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</si>
  <si>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</si>
  <si>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</si>
  <si>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</si>
  <si>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</si>
  <si>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</si>
  <si>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</si>
  <si>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</si>
  <si>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</si>
  <si>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</si>
  <si>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</si>
  <si>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</si>
  <si>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</si>
  <si>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</si>
  <si>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</si>
  <si>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</si>
  <si>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</si>
  <si>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</si>
  <si>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</si>
  <si>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</si>
  <si>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</si>
  <si>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</si>
  <si>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</si>
  <si>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</si>
  <si>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</si>
  <si>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</si>
  <si>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</si>
  <si>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</si>
  <si>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</si>
  <si>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</si>
  <si>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</si>
  <si>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</si>
  <si>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</si>
  <si>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</si>
  <si>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</si>
  <si>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</si>
  <si>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</si>
  <si>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</si>
  <si>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</si>
  <si>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</si>
  <si>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</si>
  <si>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</si>
  <si>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</si>
  <si>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</si>
  <si>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</si>
  <si>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</si>
  <si>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</si>
  <si>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</si>
  <si>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</si>
  <si>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</si>
  <si>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</si>
  <si>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</si>
  <si>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</si>
  <si>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</si>
  <si>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</si>
  <si>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</si>
  <si>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</si>
  <si>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</si>
  <si>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</si>
  <si>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</si>
  <si>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</si>
  <si>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</si>
  <si>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</si>
  <si>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</si>
  <si>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</si>
  <si>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</si>
  <si>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</si>
  <si>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</si>
  <si>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</si>
  <si>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</si>
  <si>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</si>
  <si>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</si>
  <si>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</si>
  <si>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</si>
  <si>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</si>
  <si>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</si>
  <si>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</si>
  <si>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</si>
  <si>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</si>
  <si>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</si>
  <si>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</si>
  <si>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</si>
  <si>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</si>
  <si>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</si>
  <si>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</si>
  <si>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</si>
  <si>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</si>
  <si>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</si>
  <si>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</si>
  <si>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</si>
  <si>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</si>
  <si>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</si>
  <si>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</si>
  <si>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</si>
  <si>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</si>
  <si>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</si>
  <si>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</si>
  <si>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</si>
  <si>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</si>
  <si>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</si>
  <si>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</si>
  <si>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</si>
  <si>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</si>
  <si>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</si>
  <si>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</si>
  <si>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</si>
  <si>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</si>
  <si>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</si>
  <si>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</si>
  <si>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</si>
  <si>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</si>
  <si>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</si>
  <si>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</si>
  <si>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</si>
  <si>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</si>
  <si>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</si>
  <si>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</si>
  <si>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</si>
  <si>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</si>
  <si>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</si>
  <si>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</si>
  <si>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</si>
  <si>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</si>
  <si>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</si>
  <si>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</si>
  <si>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</si>
  <si>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</si>
  <si>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</si>
  <si>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</si>
  <si>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</si>
  <si>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</si>
  <si>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</si>
  <si>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</si>
  <si>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</si>
  <si>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</si>
  <si>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</si>
  <si>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</si>
  <si>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</si>
  <si>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</si>
  <si>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</si>
  <si>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</si>
  <si>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</si>
  <si>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</si>
  <si>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</si>
  <si>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</si>
  <si>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</si>
  <si>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</si>
  <si>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</si>
  <si>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</si>
  <si>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</si>
  <si>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</si>
  <si>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</si>
  <si>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</si>
  <si>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</si>
  <si>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</si>
  <si>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</si>
  <si>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</si>
  <si>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</si>
  <si>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</si>
  <si>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</si>
  <si>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</si>
  <si>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</si>
  <si>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</si>
  <si>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</si>
  <si>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</si>
  <si>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</si>
  <si>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</si>
  <si>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</si>
  <si>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</si>
  <si>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</si>
  <si>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</si>
  <si>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</si>
  <si>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</si>
  <si>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</si>
  <si>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</si>
  <si>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</si>
  <si>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</si>
  <si>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</si>
  <si>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</si>
  <si>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</si>
  <si>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</si>
  <si>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</si>
  <si>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</si>
  <si>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</si>
  <si>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</si>
  <si>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</si>
  <si>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</si>
  <si>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</si>
  <si>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</si>
  <si>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</si>
  <si>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</si>
  <si>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</si>
  <si>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</si>
  <si>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</si>
  <si>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</si>
  <si>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</si>
  <si>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</si>
  <si>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</si>
  <si>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</si>
  <si>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</si>
  <si>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</si>
  <si>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</si>
  <si>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</si>
  <si>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</si>
  <si>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</si>
  <si>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</si>
  <si>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</si>
  <si>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</si>
  <si>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</si>
  <si>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</si>
  <si>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</si>
  <si>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</si>
  <si>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</si>
  <si>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</si>
  <si>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</si>
  <si>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</si>
  <si>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</si>
  <si>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</si>
  <si>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</si>
  <si>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</si>
  <si>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</si>
  <si>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</si>
  <si>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</si>
  <si>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</si>
  <si>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</si>
  <si>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</si>
  <si>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</si>
  <si>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</si>
  <si>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</si>
  <si>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</si>
  <si>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</si>
  <si>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PCM-20251007-00002227</t>
  </si>
  <si>
    <t>4G sector flapping due to load issue , EM team at site</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</si>
  <si>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</si>
  <si>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</si>
  <si>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</si>
  <si>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</si>
  <si>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</si>
  <si>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</si>
  <si>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</si>
  <si>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</si>
  <si>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</si>
  <si>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</si>
  <si>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</si>
  <si>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</si>
  <si>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</si>
  <si>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</si>
  <si>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</si>
  <si>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</si>
  <si>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</si>
  <si>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</si>
  <si>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 ETA 120 mins</t>
  </si>
  <si>
    <t>PCM-20251007-00001835</t>
  </si>
  <si>
    <t>team at siteTS</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</si>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</sst>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8" totalsRowShown="0" headerRowDxfId="15" dataDxfId="14" headerRowBorderDxfId="12" tableBorderDxfId="13">
  <autoFilter ref="A1:L2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274.93684849536658</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8.6674884252715856E-2</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45937.885274421293</v>
      </c>
      <c r="H4" s="150"/>
      <c r="I4" s="148" t="str">
        <f>IFERROR(VLOOKUP(D4,DB!A:F,6,0),"")</f>
        <v/>
      </c>
      <c r="J4" s="65" t="str">
        <f>IFERROR(VLOOKUP(D4,DB!A:G,7,0),"")</f>
        <v/>
      </c>
      <c r="K4" s="152"/>
      <c r="L4" s="153" t="str">
        <f>IFERROR(VLOOKUP(D4,DB!A:I,9,0),"")</f>
        <v/>
      </c>
    </row>
    <row r="5" spans="1:12" ht="15" customHeight="1">
      <c r="A5" s="147"/>
      <c r="B5" s="148" t="str">
        <f>IFERROR(VLOOKUP(D5,DB!A:K,11,0),"")</f>
        <v/>
      </c>
      <c r="C5" s="148"/>
      <c r="D5" s="152"/>
      <c r="E5" s="149"/>
      <c r="F5" s="150"/>
      <c r="G5" s="151">
        <f ca="1">IFERROR(NOW()-F5,"")</f>
        <v>45937.885274421293</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45937.885274421293</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45937.885274421293</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45937.885274421293</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45937.885274421293</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45937.885274421293</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45937.885274421293</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45937.885274421293</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45937.885274421293</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45937.885274421293</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45937.885274421293</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45937.885274421293</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45937.885274421293</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45937.885274421293</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45937.885274421293</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45937.885274421293</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45937.885274421293</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45937.885274421293</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45937.885274421293</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45937.885274421293</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45937.885274421293</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45937.885274421293</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45937.885274421293</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45937.885274421293</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45937.885274421293</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45937.885274421293</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45937.885274421293</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45937.885274421293</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45937.885274421293</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45937.885274421293</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45937.885274421293</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45937.885274421293</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45937.885274421293</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45937.885274421293</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45937.885274421293</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45937.885274421293</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45937.885274421293</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45937.885274421293</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45937.885274421293</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45937.885274421293</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45937.885274421293</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45937.885274421293</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45937.885274421293</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45937.885274421293</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45937.885274421293</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45937.885274421293</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45937.885274421293</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45937.885274421293</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45937.885274421293</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45937.885274421293</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45937.885274421293</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45937.885274421293</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45937.885274421293</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45937.885274421293</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45937.885274421293</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45937.885274421293</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45937.885274421293</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45937.885274421293</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45937.885274421293</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45937.885274421293</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45937.885274421293</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45937.885274421293</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45937.885274421293</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45937.885274421293</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45937.885274421293</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45937.885274421293</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45937.885274421293</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45937.885274421293</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45937.885274421293</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45937.885274421293</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45937.885274421293</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45937.885274421293</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45937.885274421293</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45937.885274421293</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45937.885274421293</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45937.885274421293</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45937.885274421293</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45937.885274421293</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45937.885274421293</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45937.885274421293</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F7871425-E61B-4C47-836A-7922FE7AEB54}"/>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131.15819108796131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112.88543645833124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45937.885274421293</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45937.885274421293</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55"/>
      <c r="E8" s="123"/>
      <c r="F8" s="124"/>
      <c r="G8" s="125">
        <f ca="1">IFERROR(NOW()-F8,"-")</f>
        <v>45937.885274421293</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45937.885274421293</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45937.885274421293</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45937.885274421293</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45937.885274421293</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45937.885274421293</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45937.885274421293</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45937.885274421293</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45937.885274421293</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45937.885274421293</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45937.885274421293</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45937.885274421293</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45937.885274421293</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45937.885274421293</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45937.885274421293</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45937.885274421293</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45937.885274421293</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45937.885274421293</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45937.885274421293</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45937.885274421293</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45937.885274421293</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45937.885274421293</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45937.885274421293</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45937.885274421293</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45937.885274421293</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45937.885274421293</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45937.885274421293</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45937.885274421293</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45937.885274421293</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45937.885274421293</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45937.885274421293</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45937.885274421293</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45937.885274421293</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45937.885274421293</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45937.885274421293</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45937.885274421293</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45937.885274421293</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45937.885274421293</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45937.885274421293</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45937.885274421293</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45937.885274421293</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45937.885274421293</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45937.885274421293</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45937.885274421293</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45937.885274421293</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45937.885274421293</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45937.885274421293</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45937.885274421293</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45937.885274421293</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45937.885274421293</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45937.885274421293</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45937.885274421293</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45937.885274421293</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45937.885274421293</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45937.885274421293</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45937.885274421293</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45937.885274421293</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45937.885274421293</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45937.885274421293</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45937.885274421293</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45937.885274421293</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45937.885274421293</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45937.885274421293</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45937.885274421293</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45937.885274421293</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45937.885274421293</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45937.885274421293</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45937.885274421293</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45937.885274421293</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45937.885274421293</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45937.885274421293</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45937.885274421293</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45937.885274421293</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45937.885274421293</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45937.885274421293</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45937.885274421293</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45937.885274421293</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45937.885274421293</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45937.885274421293</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45937.885274421293</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45937.885274421293</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45937.885274421293</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45937.885274421293</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45937.885274421293</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45937.885274421293</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45937.885274421293</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45937.885274421293</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45937.885274421293</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45937.885274421293</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45937.885274421293</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45937.885274421293</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45937.885274421293</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45937.885274421293</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45937.885274421293</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45937.885274421293</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45937.885274421293</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45937.885274421293</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45937.885274421293</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45937.885274421293</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45937.885274421293</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45937.885274421293</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45937.885274421293</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45937.885274421293</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45937.885274421293</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45937.885274421293</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45937.885274421293</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45937.885274421293</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45937.885274421293</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45937.885274421293</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45937.885274421293</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45937.885274421293</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45937.885274421293</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45937.885274421293</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45937.885274421293</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45937.885274421293</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45937.885274421293</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45937.885274421293</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45937.885274421293</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45937.885274421293</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45937.885274421293</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45937.885274421293</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45937.885274421293</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45937.885274421293</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45937.885274421293</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45937.885274421293</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45937.885274421293</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45937.885274421293</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45937.885274421293</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45937.885274421293</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45937.885274421293</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45937.885274421293</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45937.885274421293</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45937.885274421293</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45937.885274421293</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45937.885274421293</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45937.885274421293</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45937.885274421293</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45937.885274421293</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45937.885274421293</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45937.885274421293</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45937.885274421293</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45937.885274421293</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45937.885274421293</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45937.885274421293</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45937.885274421293</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45937.885274421293</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45937.885274421293</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45937.885274421293</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45937.885274421293</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45937.885274421293</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45937.885274421293</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45937.885274421293</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45937.885274421293</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45937.885274421293</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45937.885274421293</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45937.885274421293</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45937.885274421293</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45937.885274421293</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45937.885274421293</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45937.885274421293</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45937.885274421293</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45937.885274421293</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45937.885274421293</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45937.885274421293</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45937.885274421293</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45937.885274421293</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45937.885274421293</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45937.885274421293</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45937.885274421293</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45937.885274421293</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45937.885274421293</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45937.885274421293</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45937.885274421293</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45937.885274421293</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45937.885274421293</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45937.885274421293</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45937.885274421293</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45937.885274421293</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45937.885274421293</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45937.885274421293</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45937.885274421293</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45937.885274421293</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45937.885274421293</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45937.885274421293</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45937.885274421293</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45937.885274421293</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45937.885274421293</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45937.885274421293</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45937.885274421293</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45937.885274421293</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45937.885274421293</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45937.885274421293</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45937.885274421293</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45937.885274421293</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45937.885274421293</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45937.885274421293</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45937.885274421293</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45937.885274421293</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45937.885274421293</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45937.885274421293</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45937.885274421293</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45937.885274421293</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45937.885274421293</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45937.885274421293</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45937.885274421293</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45937.885274421293</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45937.885274421293</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45937.885274421293</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45937.885274421293</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45937.885274421293</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45937.885274421293</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45937.885274421293</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45937.885274421293</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45937.885274421293</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45937.885274421293</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45937.885274421293</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45937.885274421293</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45937.885274421293</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45937.885274421293</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45937.885274421293</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45937.885274421293</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45937.885274421293</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45937.885274421293</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45937.885274421293</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45937.885274421293</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45937.885274421293</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45937.885274421293</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45937.885274421293</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45937.885274421293</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K16" sqref="K1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18" t="s">
        <v>20663</v>
      </c>
      <c r="E2" s="18" t="s">
        <v>38964</v>
      </c>
      <c r="F2" s="20">
        <v>45937.857511574075</v>
      </c>
      <c r="G2" s="21">
        <f t="shared" ref="G2:G34" ca="1" si="0">IFERROR(NOW()-F2,"-")</f>
        <v>2.776284721767297E-2</v>
      </c>
      <c r="H2" s="22">
        <v>45937.855370370373</v>
      </c>
      <c r="I2" s="19" t="str">
        <f>IFERROR(VLOOKUP(D2,DB!A:F,6,0),"")</f>
        <v>SCECO</v>
      </c>
      <c r="J2" s="18" t="str">
        <f>IFERROR(VLOOKUP(D2,DB!A:G,7,0),"")</f>
        <v>Dead</v>
      </c>
      <c r="K2" s="50" t="s">
        <v>39055</v>
      </c>
      <c r="L2" s="23" t="str">
        <f>IFERROR(VLOOKUP(D2,DB!A:I,9,0),"")</f>
        <v>Latis</v>
      </c>
    </row>
    <row r="3" spans="1:13" ht="15" customHeight="1">
      <c r="A3" s="19"/>
      <c r="B3" s="67" t="str">
        <f>IFERROR(VLOOKUP(D3,DB!A:K,11,0),"")</f>
        <v/>
      </c>
      <c r="C3" s="18"/>
      <c r="D3" s="18"/>
      <c r="E3" s="18"/>
      <c r="F3" s="20"/>
      <c r="G3" s="21">
        <f t="shared" ca="1" si="0"/>
        <v>45937.885274421293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45937.885274421293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45937.885274421293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45937.885274421293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45937.885274421293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45937.885274421293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45937.885274421293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45937.885274421293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45937.885274421293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45937.885274421293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45937.885274421293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45937.885274421293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45937.885274421293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45937.885274421293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45937.885274421293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45937.885274421293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45937.885274421293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45937.885274421293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45937.885274421293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45937.885274421293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45937.885274421293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45937.885274421293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45937.885274421293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45937.885274421293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45937.885274421293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45937.885274421293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45937.885274421293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45937.885274421293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45937.885274421293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45937.885274421293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45937.885274421293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45937.885274421293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45937.885274421293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45937.885274421293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45937.885274421293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45937.885274421293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45937.885274421293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45937.885274421293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45937.885274421293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45937.885274421293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45937.885274421293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45937.885274421293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45937.885274421293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45937.885274421293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45937.885274421293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45937.885274421293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45937.885274421293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45937.885274421293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45937.885274421293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45937.885274421293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45937.885274421293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45937.885274421293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45937.885274421293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45937.885274421293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45937.885274421293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45937.885274421293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45937.885274421293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45937.885274421293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45937.885274421293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45937.885274421293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45937.885274421293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45937.885274421293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45937.885274421293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45937.885274421293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45937.885274421293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45937.885274421293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45937.885274421293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45937.885274421293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45937.885274421293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45937.885274421293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45937.885274421293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45937.885274421293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45937.885274421293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45937.885274421293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45937.885274421293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45937.885274421293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45937.885274421293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45937.885274421293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45937.885274421293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45937.885274421293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45937.885274421293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45937.885274421293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45937.885274421293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45937.885274421293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45937.885274421293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45937.885274421293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45937.885274421293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45937.885274421293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45937.885274421293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45937.885274421293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45937.885274421293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45937.885274421293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45937.885274421293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45937.885274421293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45937.885274421293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45937.885274421293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45937.885274421293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45937.885274421293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45937.885274421293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45937.885274421293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45937.885274421293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45937.885274421293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45937.885274421293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45937.885274421293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45937.885274421293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45937.885274421293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45937.885274421293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45937.885274421293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45937.885274421293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45937.885274421293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45937.885274421293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45937.885274421293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45937.885274421293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45937.885274421293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45937.885274421293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45937.885274421293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45937.885274421293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45937.885274421293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45937.885274421293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45937.885274421293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45937.885274421293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45937.885274421293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45937.885274421293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45937.885274421293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45937.885274421293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45937.885274421293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45937.885274421293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45937.885274421293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45937.885274421293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45937.885274421293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45937.885274421293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45937.885274421293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45937.885274421293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45937.885274421293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45937.885274421293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45937.885274421293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45937.885274421293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45937.885274421293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45937.885274421293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45937.885274421293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45937.885274421293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45937.885274421293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45937.885274421293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45937.885274421293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45937.885274421293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45937.885274421293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45937.885274421293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45937.885274421293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45937.885274421293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45937.885274421293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45937.885274421293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45937.885274421293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45937.885274421293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45937.885274421293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45937.885274421293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45937.885274421293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45937.885274421293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45937.885274421293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45937.885274421293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45937.885274421293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45937.885274421293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45937.885274421293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45937.885274421293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45937.885274421293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45937.885274421293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45937.885274421293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45937.885274421293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45937.885274421293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45937.885274421293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45937.885274421293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45937.885274421293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45937.885274421293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45937.885274421293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45937.885274421293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45937.885274421293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45937.885274421293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45937.885274421293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45937.885274421293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45937.885274421293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45937.885274421293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45937.885274421293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45937.885274421293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45937.885274421293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45937.885274421293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45937.885274421293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45937.885274421293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45937.885274421293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45937.885274421293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45937.885274421293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45937.885274421293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45937.885274421293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45937.885274421293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45937.885274421293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45937.885274421293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45937.885274421293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45937.885274421293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45937.885274421293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45937.885274421293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45937.885274421293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45937.885274421293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45937.885274421293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45937.885274421293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45937.885274421293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45937.885274421293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45937.885274421293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45937.885274421293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45937.885274421293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45937.885274421293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45937.885274421293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45937.885274421293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45937.885274421293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45937.885274421293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45937.885274421293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45937.885274421293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45937.885274421293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45937.885274421293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45937.885274421293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45937.885274421293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45937.885274421293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45937.885274421293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45937.885274421293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45937.885274421293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45937.885274421293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45937.885274421293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45937.885274421293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45937.885274421293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45937.885274421293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45937.885274421293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45937.885274421293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45937.885274421293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45937.885274421293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45937.885274421293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45937.885274421293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45937.885274421293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45937.885274421293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45937.885274421293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45937.885274421293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45937.885274421293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45937.885274421293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45937.885274421293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45937.885274421293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45937.885274421293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45937.885274421293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45937.885274421293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45937.885274421293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45937.885274421293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45937.885274421293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45937.885274421293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45937.885274421293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45937.885274421293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45937.885274421293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45937.885274421293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45937.885274421293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45937.885274421293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45937.885274421293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45937.885274421293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45937.885274421293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45937.885274421293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45937.885274421293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45937.885274421293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45937.885274421293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45937.885274421293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45937.885274421293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45937.885274421293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45937.885274421293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45937.885274421293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45937.885274421293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45937.885274421293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45937.885274421293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45937.885274421293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45937.885274421293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45937.885274421293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45937.885274421293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45937.885274421293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45937.885274421293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45937.885274421293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45937.885274421293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45937.885274421293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45937.885274421293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45937.885274421293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45937.885274421293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45937.885274421293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45937.885274421293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45937.885274421293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45937.885274421293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45937.885274421293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45937.885274421293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45937.885274421293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45937.885274421293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45937.885274421293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45937.885274421293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45937.885274421293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45937.885274421293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45937.885274421293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45937.885274421293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45937.885274421293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45937.885274421293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45937.885274421293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45937.885274421293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45937.885274421293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45937.885274421293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45937.885274421293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45937.885274421293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45937.885274421293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45937.885274421293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45937.885274421293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45937.885274421293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45937.885274421293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45937.885274421293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45937.885274421293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45937.885274421293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45937.885274421293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45937.885274421293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45937.885274421293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45937.885274421293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45937.885274421293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45937.885274421293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45937.885274421293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45937.885274421293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45937.885274421293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45937.885274421293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45937.885274421293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45937.885274421293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45937.885274421293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45937.885274421293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45937.885274421293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45937.885274421293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45937.885274421293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45937.885274421293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45937.885274421293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45937.885274421293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45937.885274421293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45937.885274421293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45937.885274421293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45937.885274421293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45937.885274421293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45937.885274421293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45937.885274421293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45937.885274421293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45937.885274421293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45937.885274421293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45937.885274421293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45937.885274421293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45937.885274421293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45937.885274421293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45937.885274421293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45937.885274421293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45937.885274421293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45937.885274421293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45937.885274421293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45937.885274421293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45937.885274421293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45937.885274421293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45937.885274421293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45937.885274421293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45937.885274421293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45937.885274421293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45937.885274421293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45937.885274421293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45937.885274421293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45937.885274421293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45937.885274421293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45937.885274421293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45937.885274421293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45937.885274421293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45937.885274421293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45937.885274421293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45937.885274421293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45937.885274421293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45937.885274421293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45937.885274421293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45937.885274421293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45937.885274421293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45937.885274421293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45937.885274421293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45937.885274421293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45937.885274421293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45937.885274421293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45937.885274421293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45937.885274421293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45937.885274421293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45937.885274421293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45937.885274421293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45937.885274421293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45937.885274421293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45937.885274421293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45937.885274421293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45937.885274421293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45937.885274421293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45937.885274421293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45937.885274421293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45937.885274421293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45937.885274421293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45937.885274421293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45937.885274421293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45937.885274421293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45937.885274421293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45937.885274421293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45937.885274421293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45937.885274421293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45937.885274421293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45937.885274421293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45937.885274421293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45937.885274421293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45937.885274421293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45937.885274421293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45937.885274421293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45937.885274421293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45937.885274421293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45937.885274421293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45937.885274421293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45937.885274421293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45937.885274421293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45937.885274421293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45937.885274421293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45937.885274421293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45937.885274421293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45937.885274421293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45937.885274421293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45937.885274421293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45937.885274421293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45937.885274421293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45937.885274421293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45937.885274421293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45937.885274421293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45937.885274421293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45937.885274421293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45937.885274421293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45937.885274421293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45937.885274421293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45937.885274421293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45937.885274421293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45937.885274421293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45937.885274421293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45937.885274421293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45937.885274421293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45937.885274421293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45937.885274421293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45937.885274421293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45937.885274421293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45937.885274421293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45937.885274421293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45937.885274421293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45937.885274421293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45937.885274421293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45937.885274421293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45937.885274421293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45937.885274421293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45937.885274421293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45937.885274421293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45937.885274421293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45937.885274421293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45937.885274421293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45937.885274421293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45937.885274421293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45937.885274421293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45937.885274421293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45937.885274421293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45937.885274421293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45937.885274421293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45937.885274421293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45937.885274421293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45937.885274421293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45937.885274421293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45937.885274421293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45937.885274421293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45937.885274421293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45937.885274421293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45937.885274421293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45937.885274421293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45937.885274421293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45937.885274421293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45937.885274421293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45937.885274421293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45937.885274421293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45937.885274421293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45937.885274421293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45937.885274421293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45937.885274421293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45937.885274421293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45937.885274421293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45937.885274421293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45937.885274421293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45937.885274421293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45937.885274421293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45937.885274421293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45937.885274421293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45937.885274421293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45937.885274421293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45937.885274421293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45937.885274421293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45937.885274421293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45937.885274421293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45937.885274421293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45937.885274421293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45937.885274421293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45937.885274421293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45937.885274421293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45937.885274421293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45937.885274421293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45937.885274421293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45937.885274421293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45937.885274421293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45937.885274421293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45937.885274421293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45937.885274421293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45937.885274421293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45937.885274421293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45937.885274421293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45937.885274421293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45937.885274421293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45937.885274421293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45937.885274421293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45937.885274421293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45937.885274421293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45937.885274421293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45937.885274421293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45937.885274421293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45937.885274421293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45937.885274421293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45937.885274421293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45937.885274421293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45937.885274421293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45937.885274421293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45937.885274421293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45937.885274421293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45937.885274421293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45937.885274421293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45937.885274421293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45937.885274421293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45937.885274421293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45937.885274421293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45937.885274421293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45937.885274421293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45937.885274421293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45937.885274421293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45937.885274421293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45937.885274421293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45937.885274421293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45937.885274421293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45937.885274421293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45937.885274421293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45937.885274421293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45937.885274421293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45937.885274421293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45937.885274421293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45937.885274421293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45937.885274421293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45937.885274421293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45937.885274421293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45937.885274421293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45937.885274421293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45937.885274421293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45937.885274421293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45937.885274421293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45937.885274421293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45937.885274421293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45937.885274421293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45937.885274421293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45937.885274421293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45937.885274421293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45937.885274421293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45937.885274421293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45937.885274421293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45937.885274421293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45937.885274421293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45937.885274421293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45937.885274421293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45937.885274421293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45937.885274421293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45937.885274421293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45937.885274421293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45937.885274421293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45937.885274421293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45937.885274421293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45937.885274421293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45937.885274421293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45937.885274421293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45937.885274421293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45937.885274421293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45937.885274421293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45937.885274421293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45937.885274421293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45937.885274421293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45937.885274421293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45937.885274421293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45937.885274421293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45937.885274421293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45937.885274421293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45937.885274421293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45937.885274421293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45937.885274421293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45937.885274421293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45937.885274421293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45937.885274421293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45937.885274421293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45937.885274421293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45937.885274421293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45937.885274421293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45937.885274421293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45937.885274421293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45937.885274421293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45937.885274421293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45937.885274421293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45937.885274421293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45937.885274421293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45937.885274421293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45937.885274421293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45937.885274421293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45937.885274421293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45937.885274421293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45937.885274421293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45937.885274421293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45937.885274421293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45937.885274421293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45937.885274421293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45937.885274421293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45937.885274421293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45937.885274421293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45937.885274421293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45937.885274421293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45937.885274421293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45937.885274421293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45937.885274421293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45937.885274421293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45937.885274421293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45937.885274421293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45937.885274421293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45937.885274421293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45937.885274421293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45937.885274421293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45937.885274421293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45937.885274421293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45937.885274421293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45937.885274421293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45937.885274421293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45937.885274421293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45937.885274421293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45937.885274421293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45937.885274421293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45937.885274421293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45937.885274421293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45937.885274421293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45937.885274421293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45937.885274421293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45937.885274421293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45937.885274421293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45937.885274421293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45937.885274421293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45937.885274421293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45937.885274421293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45937.885274421293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45937.885274421293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45937.885274421293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45937.885274421293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45937.885274421293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45937.885274421293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45937.885274421293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45937.885274421293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45937.885274421293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45937.885274421293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45937.885274421293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45937.885274421293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45937.885274421293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45937.885274421293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45937.885274421293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45937.885274421293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45937.885274421293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45937.885274421293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45937.885274421293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45937.885274421293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45937.885274421293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45937.885274421293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45937.885274421293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45937.885274421293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45937.885274421293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45937.885274421293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45937.885274421293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45937.885274421293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45937.885274421293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45937.885274421293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45937.885274421293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45937.885274421293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45937.885274421293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45937.885274421293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45937.885274421293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45937.885274421293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45937.885274421293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45937.885274421293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45937.885274421293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45937.885274421293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45937.885274421293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45937.885274421293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45937.885274421293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45937.885274421293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45937.885274421293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45937.885274421293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45937.885274421293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45937.885274421293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45937.885274421293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45937.885274421293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45937.885274421293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45937.885274421293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45937.885274421293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45937.885274421293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45937.885274421293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45937.885274421293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45937.885274421293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45937.885274421293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45937.885274421293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45937.885274421293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45937.885274421293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45937.885274421293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45937.885274421293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45937.885274421293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45937.885274421293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45937.885274421293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45937.885274421293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45937.885274421293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45937.885274421293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45937.885274421293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45937.885274421293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45937.885274421293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45937.885274421293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45937.885274421293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45937.885274421293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45937.885274421293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45937.885274421293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45937.885274421293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45937.885274421293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45937.885274421293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45937.885274421293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45937.885274421293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45937.885274421293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45937.885274421293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45937.885274421293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45937.885274421293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45937.885274421293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45937.885274421293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45937.885274421293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45937.885274421293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45937.885274421293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45937.885274421293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45937.885274421293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45937.885274421293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45937.885274421293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45937.885274421293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45937.885274421293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45937.885274421293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45937.885274421293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45937.885274421293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45937.885274421293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45937.885274421293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45937.885274421293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45937.885274421293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45937.885274421293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45937.885274421293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45937.885274421293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45937.885274421293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45937.885274421293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45937.885274421293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45937.885274421293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45937.885274421293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45937.885274421293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45937.885274421293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45937.885274421293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45937.885274421293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45937.885274421293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45937.885274421293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45937.885274421293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45937.885274421293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45937.885274421293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45937.885274421293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45937.885274421293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45937.885274421293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45937.885274421293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45937.885274421293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45937.885274421293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45937.885274421293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45937.885274421293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45937.885274421293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45937.885274421293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45937.885274421293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45937.885274421293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45937.885274421293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45937.885274421293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45937.885274421293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45937.885274421293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45937.885274421293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45937.885274421293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45937.885274421293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45937.885274421293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45937.885274421293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45937.885274421293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45937.885274421293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45937.885274421293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45937.885274421293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45937.885274421293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45937.885274421293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45937.885274421293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45937.885274421293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45937.885274421293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45937.885274421293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45937.885274421293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45937.885274421293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45937.885274421293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45937.885274421293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45937.885274421293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45937.885274421293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45937.885274421293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45937.885274421293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45937.885274421293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45937.885274421293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45937.885274421293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45937.885274421293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45937.885274421293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45937.885274421293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45937.885274421293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45937.885274421293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45937.885274421293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45937.885274421293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45937.885274421293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45937.885274421293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45937.885274421293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45937.885274421293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45937.885274421293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45937.885274421293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45937.885274421293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45937.885274421293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45937.885274421293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45937.885274421293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45937.885274421293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45937.885274421293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45937.885274421293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45937.885274421293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45937.885274421293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45937.885274421293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45937.885274421293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45937.885274421293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45937.885274421293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45937.885274421293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45937.885274421293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45937.885274421293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45937.885274421293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45937.885274421293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45937.885274421293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45937.885274421293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45937.885274421293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45937.885274421293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45937.885274421293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45937.885274421293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45937.885274421293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45937.885274421293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45937.885274421293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45937.885274421293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45937.885274421293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45937.885274421293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45937.885274421293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45937.885274421293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45937.885274421293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45937.885274421293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45937.885274421293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45937.885274421293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45937.885274421293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45937.885274421293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45937.885274421293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45937.885274421293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45937.885274421293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45937.885274421293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45937.885274421293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45937.885274421293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45937.885274421293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45937.885274421293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45937.885274421293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45937.885274421293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45937.885274421293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45937.885274421293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45937.885274421293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45937.885274421293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45937.885274421293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45937.885274421293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45937.885274421293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45937.885274421293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45937.885274421293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45937.885274421293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45937.885274421293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45937.885274421293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45937.885274421293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45937.885274421293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45937.885274421293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45937.885274421293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45937.885274421293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45937.885274421293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45937.885274421293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45937.885274421293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45937.885274421293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45937.885274421293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45937.885274421293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45937.885274421293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45937.885274421293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45937.885274421293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45937.885274421293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45937.885274421293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45937.885274421293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45937.885274421293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45937.885274421293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45937.885274421293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45937.885274421293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45937.885274421293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45937.885274421293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45937.885274421293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45937.885274421293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45937.885274421293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45937.885274421293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45937.885274421293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45937.885274421293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45937.885274421293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45937.885274421293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45937.885274421293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45937.885274421293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45937.885274421293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45937.885274421293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45937.885274421293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45937.885274421293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45937.885274421293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45937.885274421293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45937.885274421293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45937.885274421293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45937.885274421293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45937.885274421293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45937.885274421293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45937.885274421293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45937.885274421293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45937.885274421293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45937.885274421293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45937.885274421293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45937.885274421293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45937.885274421293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45937.885274421293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45937.885274421293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45937.885274421293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45937.885274421293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45937.885274421293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45937.885274421293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45937.885274421293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45937.885274421293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45937.885274421293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45937.885274421293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45937.885274421293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45937.885274421293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45937.885274421293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45937.885274421293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45937.885274421293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45937.885274421293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45937.885274421293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45937.885274421293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45937.885274421293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45937.885274421293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45937.885274421293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45937.885274421293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45937.885274421293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45937.885274421293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45937.885274421293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45937.885274421293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45937.885274421293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45937.885274421293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45937.885274421293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45937.885274421293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45937.885274421293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45937.885274421293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45937.885274421293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45937.885274421293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45937.885274421293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45937.885274421293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45937.885274421293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45937.885274421293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45937.885274421293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45937.885274421293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45937.885274421293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45937.885274421293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45937.885274421293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45937.885274421293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45937.885274421293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45937.885274421293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45937.885274421293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45937.885274421293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45937.885274421293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45937.885274421293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45937.885274421293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45937.885274421293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45937.885274421293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45937.885274421293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45937.885274421293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45937.885274421293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45937.885274421293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45937.885274421293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45937.885274421293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45937.885274421293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45937.885274421293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45937.885274421293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45937.885274421293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45937.885274421293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45937.885274421293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45937.885274421293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45937.885274421293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45937.885274421293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45937.885274421293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45937.885274421293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45937.885274421293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45937.885274421293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45937.885274421293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45937.885274421293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45937.885274421293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45937.885274421293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45937.885274421293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45937.885274421293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45937.885274421293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45937.885274421293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45937.885274421293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45937.885274421293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45937.885274421293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45937.885274421293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45937.885274421293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45937.885274421293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45937.885274421293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45937.885274421293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45937.885274421293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45937.885274421293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45937.885274421293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45937.885274421293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45937.885274421293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45937.885274421293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45937.885274421293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45937.885274421293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45937.885274421293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45937.885274421293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45937.885274421293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45937.885274421293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45937.885274421293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45937.885274421293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45937.885274421293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45937.885274421293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45937.885274421293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45937.885274421293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45937.885274421293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45937.885274421293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45937.885274421293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45937.885274421293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45937.885274421293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45937.885274421293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45937.885274421293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45937.885274421293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45937.885274421293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45937.885274421293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45937.885274421293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45937.885274421293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45937.885274421293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45937.885274421293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45937.885274421293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45937.885274421293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45937.885274421293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45937.885274421293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45937.885274421293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45937.885274421293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45937.885274421293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45937.885274421293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45937.885274421293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45937.885274421293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45937.885274421293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45937.885274421293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45937.885274421293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45937.885274421293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45937.885274421293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45937.885274421293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45937.885274421293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45937.885274421293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45937.885274421293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45937.885274421293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45937.885274421293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45937.885274421293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45937.885274421293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45937.885274421293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45937.885274421293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45937.885274421293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45937.885274421293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45937.885274421293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45937.885274421293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45937.885274421293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45937.885274421293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45937.885274421293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45937.885274421293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45937.885274421293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45937.885274421293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45937.885274421293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45937.885274421293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45937.885274421293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45937.885274421293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45937.885274421293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45937.885274421293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45937.885274421293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45937.885274421293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45937.885274421293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45937.885274421293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45937.885274421293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45937.885274421293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45937.885274421293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45937.885274421293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45937.885274421293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45937.885274421293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45937.885274421293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45937.885274421293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45937.885274421293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45937.885274421293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45937.885274421293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45937.885274421293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45937.885274421293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45937.885274421293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45937.885274421293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45937.885274421293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45937.885274421293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45937.885274421293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45937.885274421293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45937.885274421293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45937.885274421293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45937.885274421293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45937.885274421293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45937.885274421293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45937.885274421293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45937.885274421293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45937.885274421293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45937.885274421293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45937.885274421293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45937.885274421293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45937.885274421293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45937.885274421293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45937.885274421293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45937.885274421293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45937.885274421293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45937.885274421293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45937.885274421293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45937.885274421293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45937.885274421293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45937.885274421293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45937.885274421293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45937.885274421293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45937.885274421293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45937.885274421293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45937.885274421293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45937.885274421293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45937.885274421293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45937.885274421293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45937.885274421293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45937.885274421293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45937.885274421293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45937.885274421293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45937.885274421293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45937.885274421293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45937.885274421293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45937.885274421293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45937.885274421293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45937.885274421293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45937.885274421293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45937.885274421293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45937.885274421293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45937.885274421293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45937.885274421293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45937.885274421293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45937.885274421293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45937.885274421293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45937.885274421293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45937.885274421293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45937.885274421293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45937.885274421293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45937.885274421293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45937.885274421293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45937.885274421293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45937.885274421293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45937.885274421293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45937.885274421293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45937.885274421293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45937.885274421293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45937.885274421293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45937.885274421293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45937.885274421293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45937.885274421293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45937.885274421293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45937.885274421293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45937.885274421293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45937.885274421293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45937.885274421293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45937.885274421293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45937.885274421293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45937.885274421293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45937.885274421293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45937.885274421293</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45937.885274421293</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45937.885274421293</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45937.885274421293</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45937.885274421293</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234.40455682869651</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0.20684849536337424</v>
      </c>
      <c r="H3" s="136">
        <v>45937.456493055557</v>
      </c>
      <c r="I3" s="132" t="str">
        <f>IFERROR(VLOOKUP(D3,DB!A:F,6,0),"")</f>
        <v>Generator-SG</v>
      </c>
      <c r="J3" s="132" t="str">
        <f>IFERROR(VLOOKUP(D3,DB!A:G,7,0),"")</f>
        <v>Dead</v>
      </c>
      <c r="K3" s="139" t="s">
        <v>39059</v>
      </c>
      <c r="L3" s="134" t="str">
        <f>IFERROR(VLOOKUP(D3,DB!A:I,9,0),"")</f>
        <v>Latis</v>
      </c>
    </row>
    <row r="4" spans="1:16" ht="15" customHeight="1">
      <c r="A4" s="132"/>
      <c r="B4" s="132" t="str">
        <f>IFERROR(VLOOKUP(D4,DB!A:K,11,0),"")</f>
        <v/>
      </c>
      <c r="C4" s="133"/>
      <c r="D4" s="134"/>
      <c r="E4" s="135"/>
      <c r="F4" s="136"/>
      <c r="G4" s="137">
        <f ca="1">IFERROR(NOW()-F4,"")</f>
        <v>45937.885274421293</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45937.885274421293</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45937.885274421293</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45937.885274421293</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45937.885274421293</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45937.885274421293</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45937.885274421293</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45937.885274421293</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45937.885274421293</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45937.885274421293</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45937.885274421293</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45937.885274421293</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45937.885274421293</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45937.885274421293</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45937.885274421293</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45937.885274421293</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45937.885274421293</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45937.885274421293</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45937.885274421293</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45937.885274421293</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45937.885274421293</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45937.885274421293</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45937.885274421293</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45937.885274421293</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45937.885274421293</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45937.885274421293</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45937.885274421293</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45937.885274421293</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45937.885274421293</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45937.885274421293</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45937.885274421293</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45937.885274421293</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45937.885274421293</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45937.885274421293</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45937.885274421293</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45937.885274421293</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45937.885274421293</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45937.885274421293</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45937.885274421293</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45937.885274421293</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45937.885274421293</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45937.885274421293</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45937.885274421293</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45937.885274421293</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45937.885274421293</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45937.885274421293</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45937.885274421293</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45937.885274421293</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45937.885274421293</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45937.885274421293</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45937.885274421293</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45937.885274421293</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45937.885274421293</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45937.885274421293</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45937.885274421293</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45937.885274421293</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45937.885274421293</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45937.885274421293</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45937.885274421293</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45937.885274421293</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45937.885274421293</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45937.885274421293</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45937.885274421293</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45937.885274421293</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45937.885274421293</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45937.885274421293</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45937.885274421293</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45937.885274421293</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45937.885274421293</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45937.885274421293</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45937.885274421293</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45937.885274421293</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45937.885274421293</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45937.885274421293</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45937.885274421293</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45937.885274421293</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45937.885274421293</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45937.885274421293</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45937.885274421293</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45937.885274421293</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45937.885274421293</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45937.885274421293</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45937.885274421293</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45937.885274421293</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45937.885274421293</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45937.885274421293</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45937.885274421293</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45937.885274421293</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45937.885274421293</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45937.885274421293</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45937.885274421293</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45937.885274421293</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45937.885274421293</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45937.885274421293</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45937.885274421293</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45937.885274421293</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45937.885274421293</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45937.885274421293</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45937.885274421293</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45937.885274421293</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45937.885274421293</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45937.885274421293</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45937.885274421293</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45937.885274421293</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45937.885274421293</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45937.885274421293</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45937.885274421293</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45937.885274421293</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45937.885274421293</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45937.885274421293</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45937.885274421293</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45937.885274421293</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45937.885274421293</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45937.885274421293</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45937.885274421293</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45937.885274421293</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45937.885274421293</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45937.885274421293</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45937.885274421293</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45937.885274421293</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45937.885274421293</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45937.885274421293</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45937.885274421293</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45937.885274421293</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45937.885274421293</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45937.885274421293</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45937.885274421293</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45937.885274421293</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45937.885274421293</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45937.885274421293</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45937.885274421293</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45937.885274421293</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45937.885274421293</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45937.885274421293</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45937.885274421293</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45937.885274421293</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45937.885274421293</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45937.885274421293</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45937.885274421293</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45937.885274421293</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45937.885274421293</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45937.885274421293</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45937.885274421293</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45937.885274421293</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45937.885274421293</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45937.885274421293</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45937.885274421293</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45937.885274421293</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45937.885274421293</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45937.885274421293</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45937.885274421293</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45937.885274421293</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45937.885274421293</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45937.885274421293</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45937.885274421293</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45937.885274421293</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45937.885274421293</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45937.885274421293</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45937.885274421293</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45937.885274421293</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45937.885274421293</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45937.885274421293</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45937.885274421293</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45937.885274421293</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45937.885274421293</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45937.885274421293</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45937.885274421293</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45937.885274421293</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45937.885274421293</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45937.885274421293</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45937.885274421293</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45937.885274421293</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45937.885274421293</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45937.885274421293</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45937.885274421293</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45937.885274421293</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45937.885274421293</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45937.885274421293</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45937.885274421293</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45937.885274421293</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45937.885274421293</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45937.885274421293</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45937.885274421293</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45937.885274421293</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45937.885274421293</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45937.885274421293</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45937.885274421293</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45937.885274421293</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45937.885274421293</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45937.885274421293</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45937.885274421293</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45937.885274421293</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45937.885274421293</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45937.885274421293</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45937.885274421293</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45937.885274421293</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45937.885274421293</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45937.885274421293</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45937.885274421293</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45937.885274421293</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45937.885274421293</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45937.885274421293</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45937.885274421293</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45937.885274421293</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45937.885274421293</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45937.885274421293</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45937.885274421293</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45937.885274421293</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45937.885274421293</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45937.885274421293</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45937.885274421293</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45937.885274421293</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45937.885274421293</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45937.885274421293</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45937.885274421293</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45937.885274421293</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45937.885274421293</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45937.885274421293</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45937.885274421293</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45937.885274421293</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45937.885274421293</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45937.885274421293</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45937.885274421293</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45937.885274421293</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45937.885274421293</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45937.885274421293</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45937.885274421293</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45937.885274421293</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45937.885274421293</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45937.885274421293</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45937.885274421293</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45937.885274421293</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45937.885274421293</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45937.885274421293</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45937.885274421293</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45937.885274421293</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45937.885274421293</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45937.885274421293</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45937.885274421293</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45937.885274421293</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45937.885274421293</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45937.885274421293</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45937.885274421293</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45937.885274421293</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45937.885274421293</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45937.885274421293</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45937.885274421293</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45937.885274421293</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45937.885274421293</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45937.885274421293</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45937.885274421293</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45937.885274421293</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45937.885274421293</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45937.885274421293</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45937.885274421293</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45937.885274421293</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45937.885274421293</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45937.885274421293</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45937.885274421293</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45937.885274421293</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45937.885274421293</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45937.885274421293</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45937.885274421293</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45937.885274421293</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45937.885274421293</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45937.885274421293</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45937.885274421293</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45937.885274421293</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45937.885274421293</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45937.885274421293</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45937.885274421293</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45937.885274421293</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45937.885274421293</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45937.885274421293</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45937.885274421293</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45937.885274421293</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45937.885274421293</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45937.885274421293</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45937.885274421293</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45937.885274421293</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45937.885274421293</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45937.885274421293</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45937.885274421293</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45937.885274421293</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45937.885274421293</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45937.885274421293</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45937.885274421293</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45937.885274421293</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45937.885274421293</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45937.885274421293</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45937.885274421293</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45937.885274421293</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45937.885274421293</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45937.885274421293</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45937.885274421293</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45937.885274421293</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45937.885274421293</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45937.885274421293</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45937.885274421293</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45937.885274421293</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45937.885274421293</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45937.885274421293</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45937.885274421293</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45937.885274421293</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45937.885274421293</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45937.885274421293</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45937.885274421293</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45937.885274421293</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45937.885274421293</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45937.885274421293</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45937.885274421293</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45937.885274421293</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45937.885274421293</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45937.885274421293</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45937.885274421293</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45937.885274421293</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45937.885274421293</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45937.885274421293</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45937.885274421293</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45937.885274421293</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45937.885274421293</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45937.885274421293</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45937.885274421293</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45937.885274421293</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45937.885274421293</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45937.885274421293</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45937.885274421293</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45937.885274421293</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45937.885274421293</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45937.885274421293</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45937.885274421293</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45937.885274421293</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45937.885274421293</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45937.885274421293</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45937.885274421293</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45937.885274421293</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45937.885274421293</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45937.885274421293</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45937.885274421293</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45937.885274421293</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45937.885274421293</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45937.885274421293</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45937.885274421293</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45937.885274421293</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45937.885274421293</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45937.885274421293</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45937.885274421293</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45937.885274421293</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45937.885274421293</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45937.885274421293</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45937.885274421293</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45937.885274421293</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45937.885274421293</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45937.885274421293</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45937.885274421293</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45937.885274421293</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45937.885274421293</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45937.885274421293</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45937.885274421293</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45937.885274421293</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45937.885274421293</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45937.885274421293</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45937.885274421293</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45937.885274421293</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45937.885274421293</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45937.885274421293</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45937.885274421293</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45937.885274421293</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45937.885274421293</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45937.885274421293</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45937.885274421293</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45937.885274421293</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45937.885274421293</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45937.885274421293</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45937.885274421293</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45937.885274421293</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45937.885274421293</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45937.885274421293</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45937.885274421293</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45937.885274421293</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45937.885274421293</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45937.885274421293</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45937.885274421293</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45937.885274421293</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45937.885274421293</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45937.885274421293</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45937.885274421293</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45937.885274421293</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45937.885274421293</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45937.885274421293</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45937.885274421293</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45937.885274421293</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45937.885274421293</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45937.885274421293</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45937.885274421293</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45937.885274421293</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45937.885274421293</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45937.885274421293</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45937.885274421293</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45937.885274421293</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45937.885274421293</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45937.885274421293</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45937.885274421293</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45937.885274421293</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45937.885274421293</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45937.885274421293</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45937.885274421293</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45937.885274421293</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45937.885274421293</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45937.885274421293</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45937.885274421293</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45937.885274421293</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45937.885274421293</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45937.885274421293</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45937.885274421293</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45937.885274421293</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45937.885274421293</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45937.885274421293</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45937.885274421293</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45937.885274421293</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45937.885274421293</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45937.885274421293</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45937.885274421293</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45937.885274421293</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45937.885274421293</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45937.885274421293</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45937.885274421293</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45937.885274421293</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45937.885274421293</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45937.885274421293</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45937.885274421293</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45937.885274421293</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45937.885274421293</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45937.885274421293</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45937.885274421293</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45937.885274421293</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45937.885274421293</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45937.885274421293</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45937.885274421293</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45937.885274421293</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45937.885274421293</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45937.885274421293</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45937.885274421293</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45937.885274421293</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45937.885274421293</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45937.885274421293</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45937.885274421293</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45937.885274421293</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45937.885274421293</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45937.885274421293</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45937.885274421293</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45937.885274421293</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45937.885274421293</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45937.885274421293</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45937.885274421293</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45937.885274421293</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45937.885274421293</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45937.885274421293</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45937.885274421293</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45937.885274421293</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45937.885274421293</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45937.885274421293</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45937.885274421293</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45937.885274421293</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45937.885274421293</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45937.885274421293</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45937.885274421293</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45937.885274421293</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45937.885274421293</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45937.885274421293</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46.053214236104395</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39045</v>
      </c>
      <c r="F3" s="38">
        <v>45926.188877314817</v>
      </c>
      <c r="G3" s="39">
        <f ca="1">IFERROR(NOW()-F3,"-")</f>
        <v>11.69639710647607</v>
      </c>
      <c r="H3" s="38">
        <v>45926.158159722225</v>
      </c>
      <c r="I3" s="37" t="str">
        <f>IFERROR(VLOOKUP(D3,DB!A:F,6,0),"")</f>
        <v>SCECO</v>
      </c>
      <c r="J3" s="37" t="str">
        <f>IFERROR(VLOOKUP(D3,DB!A:G,7,0),"")</f>
        <v>Good</v>
      </c>
      <c r="K3" s="37" t="s">
        <v>39063</v>
      </c>
      <c r="L3" s="37" t="str">
        <f>IFERROR(VLOOKUP(D3,DB!A:I,9,0),"")</f>
        <v>Latis</v>
      </c>
      <c r="M3" s="128"/>
    </row>
    <row r="4" spans="1:13" ht="30.75">
      <c r="A4" s="37" t="s">
        <v>39064</v>
      </c>
      <c r="B4" s="37" t="str">
        <f>IFERROR(VLOOKUP(D4,DB!A:K,11,0),"")</f>
        <v>R5</v>
      </c>
      <c r="C4" s="37">
        <v>1</v>
      </c>
      <c r="D4" s="37" t="s">
        <v>31519</v>
      </c>
      <c r="E4" s="37" t="s">
        <v>39045</v>
      </c>
      <c r="F4" s="38">
        <v>45937.848715277774</v>
      </c>
      <c r="G4" s="39">
        <f ca="1">IFERROR(NOW()-F4,"-")</f>
        <v>3.6559143518388737E-2</v>
      </c>
      <c r="H4" s="38">
        <v>45937.57917824074</v>
      </c>
      <c r="I4" s="37" t="str">
        <f>IFERROR(VLOOKUP(D4,DB!A:F,6,0),"")</f>
        <v>SCECO</v>
      </c>
      <c r="J4" s="37" t="str">
        <f>IFERROR(VLOOKUP(D4,DB!A:G,7,0),"")</f>
        <v>No BB Design</v>
      </c>
      <c r="K4" s="37" t="s">
        <v>39065</v>
      </c>
      <c r="L4" s="37" t="str">
        <f>IFERROR(VLOOKUP(D4,DB!A:I,9,0),"")</f>
        <v>Latis</v>
      </c>
      <c r="M4" s="128"/>
    </row>
    <row r="5" spans="1:13" ht="15">
      <c r="A5" s="37" t="s">
        <v>39066</v>
      </c>
      <c r="B5" s="37" t="str">
        <f>IFERROR(VLOOKUP(D5,DB!A:K,11,0),"")</f>
        <v>R5</v>
      </c>
      <c r="C5" s="37">
        <v>1</v>
      </c>
      <c r="D5" s="37" t="s">
        <v>37358</v>
      </c>
      <c r="E5" s="37" t="s">
        <v>38964</v>
      </c>
      <c r="F5" s="38">
        <v>45937.869722222225</v>
      </c>
      <c r="G5" s="39">
        <f ca="1">IFERROR(NOW()-F5,"-")</f>
        <v>1.5552199067315087E-2</v>
      </c>
      <c r="H5" s="38">
        <v>45937.842569444445</v>
      </c>
      <c r="I5" s="37" t="str">
        <f>IFERROR(VLOOKUP(D5,DB!A:F,6,0),"")</f>
        <v>Generator-DG</v>
      </c>
      <c r="J5" s="37" t="str">
        <f>IFERROR(VLOOKUP(D5,DB!A:G,7,0),"")</f>
        <v>Good</v>
      </c>
      <c r="K5" s="37" t="s">
        <v>39067</v>
      </c>
      <c r="L5" s="37" t="str">
        <f>IFERROR(VLOOKUP(D5,DB!A:I,9,0),"")</f>
        <v>Latis</v>
      </c>
      <c r="M5" s="128"/>
    </row>
    <row r="6" spans="1:13" ht="15">
      <c r="A6" s="37"/>
      <c r="B6" s="37" t="str">
        <f>IFERROR(VLOOKUP(D6,DB!A:K,11,0),"")</f>
        <v/>
      </c>
      <c r="C6" s="37"/>
      <c r="D6" s="37"/>
      <c r="E6" s="37"/>
      <c r="F6" s="38"/>
      <c r="G6" s="39">
        <f ca="1">IFERROR(NOW()-F6,"-")</f>
        <v>45937.885274421293</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45937.885274421293</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45937.885274421293</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45937.885274421293</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45937.885274421293</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45937.885274421293</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45937.885274421293</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45937.885274421293</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45937.885274421293</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45937.885274421293</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45937.885274421293</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45937.885274421293</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45937.885274421293</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45937.885274421293</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45937.885274421293</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45937.885274421293</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45937.885274421293</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45937.885274421293</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45937.885274421293</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45937.885274421293</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45937.885274421293</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45937.885274421293</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45937.885274421293</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45937.885274421293</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45937.885274421293</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45937.885274421293</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45937.885274421293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45937.885274421293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45937.885274421293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45937.885274421293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45937.885274421293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45937.885274421293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45937.885274421293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45937.885274421293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45937.885274421293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45937.885274421293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45937.885274421293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45937.885274421293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45937.885274421293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45937.885274421293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45937.885274421293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45937.885274421293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45937.885274421293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45937.885274421293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45937.885274421293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45937.885274421293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45937.885274421293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45937.885274421293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45937.885274421293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45937.885274421293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45937.885274421293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45937.885274421293</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45937.885274421293</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45937.885274421293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45937.885274421293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45937.885274421293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45937.885274421293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45937.885274421293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45937.885274421293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45937.885274421293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45937.885274421293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45937.885274421293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45937.885274421293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45937.885274421293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45937.885274421293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45937.885274421293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45937.885274421293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45937.885274421293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45937.885274421293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45937.885274421293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45937.885274421293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45937.885274421293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45937.885274421293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45937.885274421293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45937.885274421293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45937.885274421293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45937.885274421293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45937.885274421293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45937.885274421293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45937.885274421293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45937.885274421293</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45937.885274421293</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45937.885274421293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45937.885274421293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45937.885274421293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45937.885274421293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45937.885274421293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45937.885274421293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45937.885274421293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45937.885274421293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45937.885274421293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45937.885274421293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45937.885274421293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45937.885274421293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45937.885274421293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45937.885274421293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45937.885274421293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45937.885274421293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45937.885274421293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45937.885274421293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45937.885274421293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45937.885274421293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45937.885274421293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45937.885274421293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45937.885274421293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45937.885274421293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45937.885274421293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45937.885274421293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45937.885274421293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45937.885274421293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45937.885274421293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45937.885274421293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45937.885274421293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45937.885274421293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45937.885274421293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45937.885274421293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45937.885274421293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45937.885274421293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45937.885274421293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45937.885274421293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45937.885274421293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45937.885274421293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45937.885274421293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45937.885274421293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45937.885274421293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45937.885274421293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45937.885274421293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45937.885274421293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45937.885274421293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45937.885274421293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45937.885274421293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45937.885274421293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45937.885274421293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45937.885274421293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45937.885274421293</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45937.885274421293</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8"/>
  <sheetViews>
    <sheetView tabSelected="1" workbookViewId="0">
      <selection activeCell="D10" sqref="D10"/>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39068</v>
      </c>
      <c r="B2" s="112" t="s">
        <v>5398</v>
      </c>
      <c r="C2" s="129">
        <v>1</v>
      </c>
      <c r="D2" s="112" t="s">
        <v>34463</v>
      </c>
      <c r="E2" s="129" t="s">
        <v>39069</v>
      </c>
      <c r="F2" s="130">
        <v>45926.772847222222</v>
      </c>
      <c r="G2" s="81">
        <f ca="1">IFERROR(NOW()-F2,"-")</f>
        <v>11.112427199070225</v>
      </c>
      <c r="H2" s="131">
        <v>45927.449074074102</v>
      </c>
      <c r="I2" s="112" t="str">
        <f>IFERROR(VLOOKUP(D2,DB!A:F,6,0),"")</f>
        <v>SCECO</v>
      </c>
      <c r="J2" s="112" t="str">
        <f>IFERROR(VLOOKUP(D2,DB!A:G,7,0),"")</f>
        <v>Weak</v>
      </c>
      <c r="K2" s="129" t="s">
        <v>39070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45937.885274421293</v>
      </c>
      <c r="H3" s="131">
        <v>45927.987534722219</v>
      </c>
      <c r="I3" s="112" t="str">
        <f>IFERROR(VLOOKUP(D3,DB!A:F,6,0),"")</f>
        <v>SCECO</v>
      </c>
      <c r="J3" s="112" t="str">
        <f>IFERROR(VLOOKUP(D3,DB!A:G,7,0),"")</f>
        <v>Vandalized</v>
      </c>
      <c r="K3" s="129" t="s">
        <v>39071</v>
      </c>
      <c r="L3" s="118" t="str">
        <f>IFERROR(VLOOKUP(D3,DB!A:I,9,0),"")</f>
        <v>Latis</v>
      </c>
    </row>
    <row r="4" spans="1:16383" ht="31.5" customHeight="1">
      <c r="A4" s="129" t="s">
        <v>39072</v>
      </c>
      <c r="B4" s="112" t="s">
        <v>5398</v>
      </c>
      <c r="C4" s="129">
        <v>1</v>
      </c>
      <c r="D4" s="112" t="s">
        <v>32861</v>
      </c>
      <c r="E4" s="129" t="s">
        <v>39069</v>
      </c>
      <c r="F4" s="130">
        <v>45933.880972222221</v>
      </c>
      <c r="G4" s="81">
        <f ca="1">IFERROR(NOW()-F4,"-")</f>
        <v>4.0043021990713896</v>
      </c>
      <c r="H4" s="131">
        <v>45929.455266203702</v>
      </c>
      <c r="I4" s="112" t="str">
        <f>IFERROR(VLOOKUP(D4,DB!A:F,6,0),"")</f>
        <v>SCECO</v>
      </c>
      <c r="J4" s="112" t="str">
        <f>IFERROR(VLOOKUP(D4,DB!A:G,7,0),"")</f>
        <v>In progress</v>
      </c>
      <c r="K4" s="129" t="s">
        <v>39070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39073</v>
      </c>
      <c r="B5" s="112" t="s">
        <v>5398</v>
      </c>
      <c r="C5" s="129">
        <v>1</v>
      </c>
      <c r="D5" s="112" t="s">
        <v>33408</v>
      </c>
      <c r="E5" s="129" t="s">
        <v>38964</v>
      </c>
      <c r="F5" s="130">
        <v>45934.942245370374</v>
      </c>
      <c r="G5" s="81">
        <f ca="1">IFERROR(NOW()-F5,"-")</f>
        <v>2.9430290509189945</v>
      </c>
      <c r="H5" s="131">
        <v>45934.470231481479</v>
      </c>
      <c r="I5" s="112" t="str">
        <f>IFERROR(VLOOKUP(D5,DB!A:F,6,0),"")</f>
        <v>SCECO</v>
      </c>
      <c r="J5" s="112" t="str">
        <f>IFERROR(VLOOKUP(D5,DB!A:G,7,0),"")</f>
        <v>Dead</v>
      </c>
      <c r="K5" s="129" t="s">
        <v>39070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45937.885274421293</v>
      </c>
      <c r="H6" s="116">
        <v>45935.895856481482</v>
      </c>
      <c r="I6" s="112" t="str">
        <f>IFERROR(VLOOKUP(D6,DB!A:F,6,0),"")</f>
        <v>SCECO</v>
      </c>
      <c r="J6" s="112" t="str">
        <f>IFERROR(VLOOKUP(D6,DB!A:G,7,0),"")</f>
        <v>Vandalized+No BB Design</v>
      </c>
      <c r="K6" s="117" t="s">
        <v>39074</v>
      </c>
      <c r="L6" s="118" t="str">
        <f>IFERROR(VLOOKUP(D6,DB!A:I,9,0),"")</f>
        <v>Latis</v>
      </c>
    </row>
    <row r="7" spans="1:16383" ht="31.5" customHeight="1">
      <c r="A7" s="113" t="s">
        <v>39075</v>
      </c>
      <c r="B7" s="112" t="str">
        <f>IFERROR(VLOOKUP(D7,DB!A:K,11,0),"")</f>
        <v>R6</v>
      </c>
      <c r="C7" s="114">
        <v>3</v>
      </c>
      <c r="D7" s="112" t="s">
        <v>34273</v>
      </c>
      <c r="E7" s="115" t="s">
        <v>38964</v>
      </c>
      <c r="F7" s="116">
        <v>45937.707013888888</v>
      </c>
      <c r="G7" s="81">
        <f ca="1">IFERROR(NOW()-F7,"-")</f>
        <v>0.17826053240423789</v>
      </c>
      <c r="H7" s="116">
        <v>45937.689884259256</v>
      </c>
      <c r="I7" s="112" t="str">
        <f>IFERROR(VLOOKUP(D7,DB!A:F,6,0),"")</f>
        <v>SCECO</v>
      </c>
      <c r="J7" s="112" t="str">
        <f>IFERROR(VLOOKUP(D7,DB!A:G,7,0),"")</f>
        <v>Vandalized</v>
      </c>
      <c r="K7" s="117" t="s">
        <v>39076</v>
      </c>
      <c r="L7" s="118" t="str">
        <f>IFERROR(VLOOKUP(D7,DB!A:I,9,0),"")</f>
        <v>Latis</v>
      </c>
    </row>
    <row r="8" spans="1:16383" ht="31.5" customHeight="1">
      <c r="A8" s="113" t="s">
        <v>39077</v>
      </c>
      <c r="B8" s="112" t="str">
        <f>IFERROR(VLOOKUP(D8,DB!A:K,11,0),"")</f>
        <v>R6</v>
      </c>
      <c r="C8" s="114">
        <v>1</v>
      </c>
      <c r="D8" s="112" t="s">
        <v>33684</v>
      </c>
      <c r="E8" s="129" t="s">
        <v>39069</v>
      </c>
      <c r="F8" s="116">
        <v>45937.809027777781</v>
      </c>
      <c r="G8" s="81">
        <f ca="1">IFERROR(NOW()-F8,"-")</f>
        <v>7.6246643511694856E-2</v>
      </c>
      <c r="H8" s="116">
        <v>45937.667847222219</v>
      </c>
      <c r="I8" s="112" t="str">
        <f>IFERROR(VLOOKUP(D8,DB!A:F,6,0),"")</f>
        <v>SCECO</v>
      </c>
      <c r="J8" s="112" t="str">
        <f>IFERROR(VLOOKUP(D8,DB!A:G,7,0),"")</f>
        <v>Weak</v>
      </c>
      <c r="K8" s="117" t="s">
        <v>39078</v>
      </c>
      <c r="L8" s="118" t="str">
        <f>IFERROR(VLOOKUP(D8,DB!A:I,9,0),"")</f>
        <v>Latis</v>
      </c>
    </row>
    <row r="9" spans="1:16383" ht="31.5" customHeight="1">
      <c r="A9" s="113"/>
      <c r="B9" s="112" t="str">
        <f>IFERROR(VLOOKUP(D9,DB!A:K,11,0),"")</f>
        <v/>
      </c>
      <c r="C9" s="114"/>
      <c r="D9" s="154"/>
      <c r="E9" s="115"/>
      <c r="F9"/>
      <c r="G9" s="81">
        <f ca="1">IFERROR(NOW()-F9,"-")</f>
        <v>45937.885274421293</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54"/>
      <c r="F10" s="116"/>
      <c r="G10" s="81">
        <f ca="1">IFERROR(NOW()-F10,"-")</f>
        <v>45937.885274421293</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45937.885274421293</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45937.885274421293</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45937.885274421293</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45937.885274421293</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45937.885274421293</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45937.885274421293</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45937.885274421293</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45937.885274421293</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45937.885274421293</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45937.885274421293</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45937.885274421293</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45937.885274421293</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45937.885274421293</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45937.885274421293</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45937.885274421293</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45937.885274421293</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45937.885274421293</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45937.885274421293</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45937.885274421293</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45937.885274421293</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45937.885274421293</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45937.885274421293</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45937.885274421293</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45937.885274421293</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45937.885274421293</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45937.885274421293</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45937.885274421293</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45937.885274421293</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45937.885274421293</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45937.885274421293</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45937.885274421293</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45937.885274421293</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45937.885274421293</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45937.885274421293</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45937.885274421293</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45937.885274421293</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45937.885274421293</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45937.885274421293</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45937.885274421293</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45937.885274421293</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45937.885274421293</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45937.885274421293</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45937.885274421293</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45937.885274421293</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45937.885274421293</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45937.885274421293</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45937.885274421293</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45937.885274421293</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45937.885274421293</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45937.885274421293</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45937.885274421293</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45937.885274421293</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45937.885274421293</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45937.885274421293</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45937.885274421293</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45937.885274421293</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45937.885274421293</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45937.885274421293</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45937.885274421293</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45937.885274421293</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45937.885274421293</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45937.885274421293</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45937.885274421293</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45937.885274421293</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45937.885274421293</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45937.885274421293</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45937.885274421293</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45937.885274421293</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45937.885274421293</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45937.885274421293</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45937.885274421293</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45937.885274421293</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45937.885274421293</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45937.885274421293</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45937.885274421293</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45937.885274421293</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45937.885274421293</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45937.885274421293</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45937.885274421293</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45937.885274421293</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45937.885274421293</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45937.885274421293</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45937.885274421293</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45937.885274421293</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45937.885274421293</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45937.885274421293</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45937.885274421293</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45937.885274421293</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45937.885274421293</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45937.885274421293</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45937.885274421293</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45937.885274421293</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45937.885274421293</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45937.885274421293</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45937.885274421293</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45937.885274421293</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45937.885274421293</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45937.885274421293</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45937.885274421293</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45937.885274421293</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45937.885274421293</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45937.885274421293</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45937.885274421293</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45937.885274421293</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45937.885274421293</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45937.885274421293</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45937.885274421293</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45937.885274421293</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45937.885274421293</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45937.885274421293</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45937.885274421293</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45937.885274421293</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45937.885274421293</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45937.885274421293</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45937.885274421293</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45937.885274421293</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45937.885274421293</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45937.885274421293</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45937.885274421293</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45937.885274421293</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45937.885274421293</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45937.885274421293</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45937.885274421293</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45937.885274421293</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45937.885274421293</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45937.885274421293</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45937.885274421293</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45937.885274421293</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45937.885274421293</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45937.885274421293</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45937.885274421293</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45937.885274421293</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45937.885274421293</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45937.885274421293</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45937.885274421293</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45937.885274421293</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45937.885274421293</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45937.885274421293</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45937.885274421293</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45937.885274421293</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45937.885274421293</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45937.885274421293</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45937.885274421293</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45937.885274421293</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45937.885274421293</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45937.885274421293</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45937.885274421293</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45937.885274421293</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45937.885274421293</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45937.885274421293</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45937.885274421293</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45937.885274421293</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45937.885274421293</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45937.885274421293</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45937.885274421293</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45937.885274421293</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45937.885274421293</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45937.885274421293</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45937.885274421293</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45937.885274421293</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45937.885274421293</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45937.885274421293</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45937.885274421293</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45937.885274421293</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45937.885274421293</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45937.885274421293</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45937.885274421293</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45937.885274421293</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45937.885274421293</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45937.885274421293</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45937.885274421293</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45937.885274421293</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45937.885274421293</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45937.885274421293</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45937.885274421293</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45937.885274421293</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45937.885274421293</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45937.885274421293</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45937.885274421293</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45937.885274421293</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45937.885274421293</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45937.885274421293</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45937.885274421293</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45937.885274421293</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45937.885274421293</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45937.885274421293</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45937.885274421293</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45937.885274421293</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45937.885274421293</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45937.885274421293</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45937.885274421293</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45937.885274421293</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45937.885274421293</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45937.885274421293</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45937.885274421293</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45937.885274421293</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45937.885274421293</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45937.885274421293</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45937.885274421293</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45937.885274421293</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45937.885274421293</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45937.885274421293</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45937.885274421293</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45937.885274421293</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45937.885274421293</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45937.885274421293</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45937.885274421293</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45937.885274421293</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45937.885274421293</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45937.885274421293</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45937.885274421293</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45937.885274421293</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45937.885274421293</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45937.885274421293</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45937.885274421293</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45937.885274421293</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45937.885274421293</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45937.885274421293</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45937.885274421293</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45937.885274421293</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45937.885274421293</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45937.885274421293</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45937.885274421293</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45937.885274421293</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45937.885274421293</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45937.885274421293</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45937.885274421293</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45937.885274421293</v>
      </c>
      <c r="H238" s="116"/>
      <c r="I238" s="112" t="str">
        <f>IFERROR(VLOOKUP(D238,DB!A:F,6,0),"")</f>
        <v/>
      </c>
      <c r="J238" s="111" t="str">
        <f>IFERROR(VLOOKUP(D238,DB!A:G,7,0),"")</f>
        <v/>
      </c>
      <c r="K238" s="117"/>
      <c r="L238" s="118" t="str">
        <f>IFERROR(VLOOKUP(D238,DB!A:I,9,0),"")</f>
        <v/>
      </c>
    </row>
  </sheetData>
  <dataValidations count="2">
    <dataValidation allowBlank="1" showInputMessage="1" showErrorMessage="1" sqref="E1" xr:uid="{380493DB-286A-4683-AF55-C78F04945A49}"/>
    <dataValidation type="list" allowBlank="1" showInputMessage="1" showErrorMessage="1" sqref="E3 E11:E238 E5:E7 E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2025-10-07T18:16:11Z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